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/rubycode/fc.com/downloads/"/>
    </mc:Choice>
  </mc:AlternateContent>
  <xr:revisionPtr revIDLastSave="0" documentId="13_ncr:1_{E431FB24-AF09-2D43-BFED-8D0E920C5FA1}" xr6:coauthVersionLast="47" xr6:coauthVersionMax="47" xr10:uidLastSave="{00000000-0000-0000-0000-000000000000}"/>
  <bookViews>
    <workbookView xWindow="0" yWindow="720" windowWidth="30240" windowHeight="17620" activeTab="1" xr2:uid="{00000000-000D-0000-FFFF-FFFF00000000}"/>
  </bookViews>
  <sheets>
    <sheet name="Summary" sheetId="4" r:id="rId1"/>
    <sheet name="Overall  P&amp;L" sheetId="1" r:id="rId2"/>
    <sheet name="Salary Costs" sheetId="3" r:id="rId3"/>
  </sheets>
  <definedNames>
    <definedName name="_xlnm._FilterDatabase" localSheetId="2" hidden="1">'Salary Costs'!$C$2:$AT$17</definedName>
    <definedName name="AdHocCoS">'Salary Costs'!#REF!</definedName>
    <definedName name="AnnuityCoSpercent">'Salary Costs'!#REF!</definedName>
    <definedName name="Attrition">'Salary Costs'!#REF!</definedName>
    <definedName name="CoSPercentage">#REF!</definedName>
    <definedName name="Yr1AnnuitAvMonthlyRevpersales">#REF!</definedName>
    <definedName name="Yr2AnnuitAvMonthlyRevpersales">#REF!</definedName>
    <definedName name="Yr3AnnuitAvMonthlyRevpersales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" i="3" l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  <c r="AC1" i="3" s="1"/>
  <c r="AD1" i="3" s="1"/>
  <c r="AE1" i="3" s="1"/>
  <c r="AF1" i="3" s="1"/>
  <c r="AG1" i="3" s="1"/>
  <c r="AH1" i="3" s="1"/>
  <c r="AI1" i="3" s="1"/>
  <c r="AJ1" i="3" s="1"/>
  <c r="AK1" i="3" s="1"/>
  <c r="AL1" i="3" s="1"/>
  <c r="AM1" i="3" s="1"/>
  <c r="AN1" i="3" s="1"/>
  <c r="AO1" i="3" s="1"/>
  <c r="AP1" i="3" s="1"/>
  <c r="AQ1" i="3" s="1"/>
  <c r="AR1" i="3" s="1"/>
  <c r="AS1" i="3" s="1"/>
  <c r="AT1" i="3" s="1"/>
  <c r="G1" i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G15" i="3"/>
  <c r="G14" i="3"/>
  <c r="G13" i="3"/>
  <c r="G12" i="3"/>
  <c r="G11" i="3"/>
  <c r="G10" i="3"/>
  <c r="G9" i="3"/>
  <c r="G8" i="3"/>
  <c r="G7" i="3"/>
  <c r="G6" i="3"/>
  <c r="G5" i="3"/>
  <c r="G4" i="3"/>
  <c r="G3" i="3"/>
  <c r="I9" i="3" l="1"/>
  <c r="H9" i="3" l="1"/>
  <c r="J9" i="3" s="1"/>
  <c r="I12" i="3"/>
  <c r="I11" i="3"/>
  <c r="H10" i="3"/>
  <c r="I8" i="3"/>
  <c r="D48" i="1"/>
  <c r="C48" i="1"/>
  <c r="B48" i="1"/>
  <c r="D49" i="1"/>
  <c r="C49" i="1"/>
  <c r="B49" i="1"/>
  <c r="C20" i="1"/>
  <c r="AP9" i="3" l="1"/>
  <c r="AF9" i="3"/>
  <c r="V9" i="3"/>
  <c r="L9" i="3"/>
  <c r="AN9" i="3"/>
  <c r="AD9" i="3"/>
  <c r="T9" i="3"/>
  <c r="AM9" i="3"/>
  <c r="S9" i="3"/>
  <c r="AO9" i="3"/>
  <c r="AE9" i="3"/>
  <c r="U9" i="3"/>
  <c r="K9" i="3"/>
  <c r="AC9" i="3"/>
  <c r="AL9" i="3"/>
  <c r="X9" i="3"/>
  <c r="AI9" i="3"/>
  <c r="AK9" i="3"/>
  <c r="W9" i="3"/>
  <c r="AJ9" i="3"/>
  <c r="R9" i="3"/>
  <c r="Q9" i="3"/>
  <c r="M9" i="3"/>
  <c r="AH9" i="3"/>
  <c r="P9" i="3"/>
  <c r="AB9" i="3"/>
  <c r="AA9" i="3"/>
  <c r="AG9" i="3"/>
  <c r="O9" i="3"/>
  <c r="AT9" i="3"/>
  <c r="N9" i="3"/>
  <c r="AS9" i="3"/>
  <c r="AR9" i="3"/>
  <c r="Z9" i="3"/>
  <c r="AQ9" i="3"/>
  <c r="Y9" i="3"/>
  <c r="H8" i="3"/>
  <c r="J8" i="3" s="1"/>
  <c r="H12" i="3"/>
  <c r="J12" i="3" s="1"/>
  <c r="H11" i="3"/>
  <c r="J11" i="3" s="1"/>
  <c r="I10" i="3"/>
  <c r="J10" i="3" s="1"/>
  <c r="D5" i="1"/>
  <c r="C5" i="1"/>
  <c r="B5" i="1"/>
  <c r="AN11" i="3" l="1"/>
  <c r="AD11" i="3"/>
  <c r="T11" i="3"/>
  <c r="AL11" i="3"/>
  <c r="AB11" i="3"/>
  <c r="R11" i="3"/>
  <c r="AA11" i="3"/>
  <c r="AM11" i="3"/>
  <c r="AC11" i="3"/>
  <c r="S11" i="3"/>
  <c r="AK11" i="3"/>
  <c r="Q11" i="3"/>
  <c r="AH11" i="3"/>
  <c r="P11" i="3"/>
  <c r="AG11" i="3"/>
  <c r="O11" i="3"/>
  <c r="AT11" i="3"/>
  <c r="AF11" i="3"/>
  <c r="N11" i="3"/>
  <c r="AS11" i="3"/>
  <c r="AE11" i="3"/>
  <c r="AP11" i="3"/>
  <c r="AR11" i="3"/>
  <c r="Z11" i="3"/>
  <c r="L11" i="3"/>
  <c r="AO11" i="3"/>
  <c r="AQ11" i="3"/>
  <c r="Y11" i="3"/>
  <c r="K11" i="3"/>
  <c r="X11" i="3"/>
  <c r="W11" i="3"/>
  <c r="AJ11" i="3"/>
  <c r="V11" i="3"/>
  <c r="AI11" i="3"/>
  <c r="U11" i="3"/>
  <c r="M11" i="3"/>
  <c r="AT10" i="3"/>
  <c r="AJ10" i="3"/>
  <c r="Z10" i="3"/>
  <c r="P10" i="3"/>
  <c r="AR10" i="3"/>
  <c r="X10" i="3"/>
  <c r="N10" i="3"/>
  <c r="AQ10" i="3"/>
  <c r="W10" i="3"/>
  <c r="AS10" i="3"/>
  <c r="AI10" i="3"/>
  <c r="Y10" i="3"/>
  <c r="O10" i="3"/>
  <c r="AH10" i="3"/>
  <c r="AG10" i="3"/>
  <c r="M10" i="3"/>
  <c r="AL10" i="3"/>
  <c r="T10" i="3"/>
  <c r="AK10" i="3"/>
  <c r="S10" i="3"/>
  <c r="Q10" i="3"/>
  <c r="AF10" i="3"/>
  <c r="R10" i="3"/>
  <c r="AE10" i="3"/>
  <c r="AB10" i="3"/>
  <c r="AO10" i="3"/>
  <c r="AD10" i="3"/>
  <c r="L10" i="3"/>
  <c r="AA10" i="3"/>
  <c r="AC10" i="3"/>
  <c r="K10" i="3"/>
  <c r="AP10" i="3"/>
  <c r="AN10" i="3"/>
  <c r="V10" i="3"/>
  <c r="AM10" i="3"/>
  <c r="U10" i="3"/>
  <c r="AR12" i="3"/>
  <c r="AH12" i="3"/>
  <c r="X12" i="3"/>
  <c r="N12" i="3"/>
  <c r="AF12" i="3"/>
  <c r="V12" i="3"/>
  <c r="L12" i="3"/>
  <c r="AE12" i="3"/>
  <c r="K12" i="3"/>
  <c r="AQ12" i="3"/>
  <c r="AG12" i="3"/>
  <c r="W12" i="3"/>
  <c r="M12" i="3"/>
  <c r="AP12" i="3"/>
  <c r="AO12" i="3"/>
  <c r="U12" i="3"/>
  <c r="AD12" i="3"/>
  <c r="P12" i="3"/>
  <c r="AA12" i="3"/>
  <c r="AC12" i="3"/>
  <c r="O12" i="3"/>
  <c r="AS12" i="3"/>
  <c r="AT12" i="3"/>
  <c r="AB12" i="3"/>
  <c r="S12" i="3"/>
  <c r="AN12" i="3"/>
  <c r="Z12" i="3"/>
  <c r="AK12" i="3"/>
  <c r="AM12" i="3"/>
  <c r="Y12" i="3"/>
  <c r="AL12" i="3"/>
  <c r="T12" i="3"/>
  <c r="AJ12" i="3"/>
  <c r="R12" i="3"/>
  <c r="AI12" i="3"/>
  <c r="Q12" i="3"/>
  <c r="AL8" i="3"/>
  <c r="AB8" i="3"/>
  <c r="R8" i="3"/>
  <c r="AT8" i="3"/>
  <c r="AJ8" i="3"/>
  <c r="Z8" i="3"/>
  <c r="P8" i="3"/>
  <c r="AI8" i="3"/>
  <c r="O8" i="3"/>
  <c r="AK8" i="3"/>
  <c r="AA8" i="3"/>
  <c r="Q8" i="3"/>
  <c r="AS8" i="3"/>
  <c r="Y8" i="3"/>
  <c r="AP8" i="3"/>
  <c r="X8" i="3"/>
  <c r="AO8" i="3"/>
  <c r="W8" i="3"/>
  <c r="AN8" i="3"/>
  <c r="V8" i="3"/>
  <c r="AM8" i="3"/>
  <c r="U8" i="3"/>
  <c r="AF8" i="3"/>
  <c r="AH8" i="3"/>
  <c r="T8" i="3"/>
  <c r="N8" i="3"/>
  <c r="M8" i="3"/>
  <c r="AG8" i="3"/>
  <c r="S8" i="3"/>
  <c r="AE8" i="3"/>
  <c r="AR8" i="3"/>
  <c r="AD8" i="3"/>
  <c r="L8" i="3"/>
  <c r="AQ8" i="3"/>
  <c r="AC8" i="3"/>
  <c r="K8" i="3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D50" i="1"/>
  <c r="C50" i="1"/>
  <c r="B50" i="1"/>
  <c r="D47" i="1"/>
  <c r="C47" i="1"/>
  <c r="B47" i="1"/>
  <c r="D46" i="1"/>
  <c r="C46" i="1"/>
  <c r="B46" i="1"/>
  <c r="C51" i="1" l="1"/>
  <c r="D51" i="1"/>
  <c r="B51" i="1"/>
  <c r="B9" i="1" l="1"/>
  <c r="I5" i="3" l="1"/>
  <c r="I4" i="3"/>
  <c r="I6" i="3"/>
  <c r="D18" i="1"/>
  <c r="H14" i="3" l="1"/>
  <c r="H13" i="3"/>
  <c r="I7" i="3"/>
  <c r="I14" i="3" l="1"/>
  <c r="J14" i="3" s="1"/>
  <c r="H15" i="3"/>
  <c r="I15" i="3"/>
  <c r="I13" i="3"/>
  <c r="J13" i="3" s="1"/>
  <c r="H7" i="3"/>
  <c r="J7" i="3" s="1"/>
  <c r="AL13" i="3" l="1"/>
  <c r="AB13" i="3"/>
  <c r="R13" i="3"/>
  <c r="AJ13" i="3"/>
  <c r="Z13" i="3"/>
  <c r="P13" i="3"/>
  <c r="AS13" i="3"/>
  <c r="AI13" i="3"/>
  <c r="O13" i="3"/>
  <c r="AK13" i="3"/>
  <c r="AA13" i="3"/>
  <c r="Q13" i="3"/>
  <c r="AT13" i="3"/>
  <c r="Y13" i="3"/>
  <c r="AR13" i="3"/>
  <c r="AD13" i="3"/>
  <c r="L13" i="3"/>
  <c r="AO13" i="3"/>
  <c r="AQ13" i="3"/>
  <c r="AC13" i="3"/>
  <c r="K13" i="3"/>
  <c r="AP13" i="3"/>
  <c r="X13" i="3"/>
  <c r="W13" i="3"/>
  <c r="AN13" i="3"/>
  <c r="V13" i="3"/>
  <c r="T13" i="3"/>
  <c r="AG13" i="3"/>
  <c r="S13" i="3"/>
  <c r="AM13" i="3"/>
  <c r="U13" i="3"/>
  <c r="AF13" i="3"/>
  <c r="N13" i="3"/>
  <c r="AE13" i="3"/>
  <c r="M13" i="3"/>
  <c r="AH13" i="3"/>
  <c r="AR7" i="3"/>
  <c r="AH7" i="3"/>
  <c r="X7" i="3"/>
  <c r="N7" i="3"/>
  <c r="AP7" i="3"/>
  <c r="V7" i="3"/>
  <c r="L7" i="3"/>
  <c r="AE7" i="3"/>
  <c r="AQ7" i="3"/>
  <c r="AG7" i="3"/>
  <c r="W7" i="3"/>
  <c r="M7" i="3"/>
  <c r="AF7" i="3"/>
  <c r="AO7" i="3"/>
  <c r="U7" i="3"/>
  <c r="AT7" i="3"/>
  <c r="AB7" i="3"/>
  <c r="K7" i="3"/>
  <c r="AS7" i="3"/>
  <c r="AA7" i="3"/>
  <c r="Y7" i="3"/>
  <c r="AN7" i="3"/>
  <c r="Z7" i="3"/>
  <c r="AM7" i="3"/>
  <c r="AI7" i="3"/>
  <c r="AL7" i="3"/>
  <c r="T7" i="3"/>
  <c r="R7" i="3"/>
  <c r="AK7" i="3"/>
  <c r="S7" i="3"/>
  <c r="AJ7" i="3"/>
  <c r="Q7" i="3"/>
  <c r="AD7" i="3"/>
  <c r="P7" i="3"/>
  <c r="AC7" i="3"/>
  <c r="O7" i="3"/>
  <c r="AP14" i="3"/>
  <c r="AF14" i="3"/>
  <c r="V14" i="3"/>
  <c r="L14" i="3"/>
  <c r="T14" i="3"/>
  <c r="AM14" i="3"/>
  <c r="AC14" i="3"/>
  <c r="AO14" i="3"/>
  <c r="AE14" i="3"/>
  <c r="U14" i="3"/>
  <c r="K14" i="3"/>
  <c r="AN14" i="3"/>
  <c r="AD14" i="3"/>
  <c r="S14" i="3"/>
  <c r="AR14" i="3"/>
  <c r="Z14" i="3"/>
  <c r="P14" i="3"/>
  <c r="AQ14" i="3"/>
  <c r="Y14" i="3"/>
  <c r="W14" i="3"/>
  <c r="AH14" i="3"/>
  <c r="AL14" i="3"/>
  <c r="X14" i="3"/>
  <c r="AK14" i="3"/>
  <c r="AG14" i="3"/>
  <c r="AJ14" i="3"/>
  <c r="R14" i="3"/>
  <c r="AI14" i="3"/>
  <c r="Q14" i="3"/>
  <c r="O14" i="3"/>
  <c r="AT14" i="3"/>
  <c r="AB14" i="3"/>
  <c r="N14" i="3"/>
  <c r="AS14" i="3"/>
  <c r="AA14" i="3"/>
  <c r="M14" i="3"/>
  <c r="J15" i="3"/>
  <c r="AT15" i="3" l="1"/>
  <c r="AJ15" i="3"/>
  <c r="Z15" i="3"/>
  <c r="P15" i="3"/>
  <c r="X15" i="3"/>
  <c r="AG15" i="3"/>
  <c r="M15" i="3"/>
  <c r="AS15" i="3"/>
  <c r="AI15" i="3"/>
  <c r="Y15" i="3"/>
  <c r="O15" i="3"/>
  <c r="AH15" i="3"/>
  <c r="N15" i="3"/>
  <c r="W15" i="3"/>
  <c r="AR15" i="3"/>
  <c r="AQ15" i="3"/>
  <c r="AP15" i="3"/>
  <c r="AO15" i="3"/>
  <c r="AN15" i="3"/>
  <c r="V15" i="3"/>
  <c r="AM15" i="3"/>
  <c r="U15" i="3"/>
  <c r="AL15" i="3"/>
  <c r="T15" i="3"/>
  <c r="AK15" i="3"/>
  <c r="S15" i="3"/>
  <c r="AD15" i="3"/>
  <c r="AF15" i="3"/>
  <c r="R15" i="3"/>
  <c r="AC15" i="3"/>
  <c r="AE15" i="3"/>
  <c r="Q15" i="3"/>
  <c r="L15" i="3"/>
  <c r="K15" i="3"/>
  <c r="AB15" i="3"/>
  <c r="AA15" i="3"/>
  <c r="F6" i="1"/>
  <c r="G6" i="1"/>
  <c r="H6" i="1" l="1"/>
  <c r="I6" i="1" l="1"/>
  <c r="J6" i="1" l="1"/>
  <c r="K6" i="1" l="1"/>
  <c r="L6" i="1" l="1"/>
  <c r="M6" i="1" l="1"/>
  <c r="N6" i="1" l="1"/>
  <c r="O6" i="1"/>
  <c r="P6" i="1" l="1"/>
  <c r="Q6" i="1" l="1"/>
  <c r="R6" i="1"/>
  <c r="S6" i="1"/>
  <c r="T6" i="1" l="1"/>
  <c r="U6" i="1" l="1"/>
  <c r="V6" i="1" l="1"/>
  <c r="W6" i="1"/>
  <c r="X6" i="1" l="1"/>
  <c r="Y6" i="1" l="1"/>
  <c r="Z6" i="1" l="1"/>
  <c r="H6" i="3"/>
  <c r="AA6" i="1" l="1"/>
  <c r="J6" i="3"/>
  <c r="B39" i="1"/>
  <c r="AN6" i="3" l="1"/>
  <c r="AD6" i="3"/>
  <c r="T6" i="3"/>
  <c r="AL6" i="3"/>
  <c r="R6" i="3"/>
  <c r="AM6" i="3"/>
  <c r="AC6" i="3"/>
  <c r="S6" i="3"/>
  <c r="AB6" i="3"/>
  <c r="AH6" i="3"/>
  <c r="U6" i="3"/>
  <c r="AE6" i="3"/>
  <c r="AT6" i="3"/>
  <c r="AG6" i="3"/>
  <c r="Q6" i="3"/>
  <c r="AS6" i="3"/>
  <c r="AF6" i="3"/>
  <c r="P6" i="3"/>
  <c r="AR6" i="3"/>
  <c r="AO6" i="3"/>
  <c r="X6" i="3"/>
  <c r="AQ6" i="3"/>
  <c r="AA6" i="3"/>
  <c r="N6" i="3"/>
  <c r="Y6" i="3"/>
  <c r="L6" i="3"/>
  <c r="AK6" i="3"/>
  <c r="AP6" i="3"/>
  <c r="Z6" i="3"/>
  <c r="M6" i="3"/>
  <c r="K6" i="3"/>
  <c r="AJ6" i="3"/>
  <c r="W6" i="3"/>
  <c r="AI6" i="3"/>
  <c r="V6" i="3"/>
  <c r="O6" i="3"/>
  <c r="AB6" i="1"/>
  <c r="D26" i="1"/>
  <c r="C26" i="1"/>
  <c r="B26" i="1"/>
  <c r="D19" i="1"/>
  <c r="C19" i="1"/>
  <c r="B19" i="1"/>
  <c r="D22" i="1"/>
  <c r="C22" i="1"/>
  <c r="B22" i="1"/>
  <c r="D30" i="1"/>
  <c r="C30" i="1"/>
  <c r="B30" i="1"/>
  <c r="D28" i="1"/>
  <c r="C28" i="1"/>
  <c r="B28" i="1"/>
  <c r="D29" i="1"/>
  <c r="C29" i="1"/>
  <c r="B29" i="1"/>
  <c r="D25" i="1"/>
  <c r="C25" i="1"/>
  <c r="B25" i="1"/>
  <c r="D23" i="1"/>
  <c r="C23" i="1"/>
  <c r="B23" i="1"/>
  <c r="D24" i="1"/>
  <c r="C24" i="1"/>
  <c r="B24" i="1"/>
  <c r="C9" i="1" l="1"/>
  <c r="D40" i="1"/>
  <c r="C40" i="1"/>
  <c r="B40" i="1"/>
  <c r="D33" i="1"/>
  <c r="C33" i="1"/>
  <c r="B33" i="1"/>
  <c r="D32" i="1"/>
  <c r="C32" i="1"/>
  <c r="B32" i="1"/>
  <c r="D31" i="1"/>
  <c r="C31" i="1"/>
  <c r="B31" i="1"/>
  <c r="D21" i="1"/>
  <c r="C21" i="1"/>
  <c r="B21" i="1"/>
  <c r="D20" i="1"/>
  <c r="B20" i="1"/>
  <c r="C18" i="1"/>
  <c r="B18" i="1"/>
  <c r="C4" i="1"/>
  <c r="B4" i="1"/>
  <c r="E17" i="3"/>
  <c r="H4" i="3"/>
  <c r="AC6" i="1" l="1"/>
  <c r="E18" i="3"/>
  <c r="H5" i="3"/>
  <c r="G17" i="3"/>
  <c r="H17" i="3"/>
  <c r="H3" i="3" l="1"/>
  <c r="H18" i="3" s="1"/>
  <c r="H20" i="3" s="1"/>
  <c r="I3" i="3"/>
  <c r="I18" i="3" s="1"/>
  <c r="G18" i="3"/>
  <c r="G20" i="3" s="1"/>
  <c r="AE6" i="1"/>
  <c r="AD6" i="1"/>
  <c r="I17" i="3"/>
  <c r="J4" i="3"/>
  <c r="J5" i="3"/>
  <c r="AT5" i="3" l="1"/>
  <c r="AJ5" i="3"/>
  <c r="Z5" i="3"/>
  <c r="P5" i="3"/>
  <c r="AH5" i="3"/>
  <c r="N5" i="3"/>
  <c r="AS5" i="3"/>
  <c r="AI5" i="3"/>
  <c r="Y5" i="3"/>
  <c r="O5" i="3"/>
  <c r="AR5" i="3"/>
  <c r="X5" i="3"/>
  <c r="AO5" i="3"/>
  <c r="AB5" i="3"/>
  <c r="L5" i="3"/>
  <c r="AN5" i="3"/>
  <c r="AA5" i="3"/>
  <c r="K5" i="3"/>
  <c r="AM5" i="3"/>
  <c r="W5" i="3"/>
  <c r="AL5" i="3"/>
  <c r="V5" i="3"/>
  <c r="S5" i="3"/>
  <c r="AK5" i="3"/>
  <c r="U5" i="3"/>
  <c r="R5" i="3"/>
  <c r="AG5" i="3"/>
  <c r="T5" i="3"/>
  <c r="AF5" i="3"/>
  <c r="AE5" i="3"/>
  <c r="AQ5" i="3"/>
  <c r="AD5" i="3"/>
  <c r="Q5" i="3"/>
  <c r="AP5" i="3"/>
  <c r="AC5" i="3"/>
  <c r="M5" i="3"/>
  <c r="AH4" i="3"/>
  <c r="X4" i="3"/>
  <c r="N4" i="3"/>
  <c r="O4" i="3"/>
  <c r="AG4" i="3"/>
  <c r="W4" i="3"/>
  <c r="M4" i="3"/>
  <c r="S4" i="3"/>
  <c r="P4" i="3"/>
  <c r="AF4" i="3"/>
  <c r="V4" i="3"/>
  <c r="L4" i="3"/>
  <c r="R4" i="3"/>
  <c r="AE4" i="3"/>
  <c r="U4" i="3"/>
  <c r="K4" i="3"/>
  <c r="AB4" i="3"/>
  <c r="Y4" i="3"/>
  <c r="Y17" i="3" s="1"/>
  <c r="T11" i="1" s="1"/>
  <c r="AD4" i="3"/>
  <c r="T4" i="3"/>
  <c r="Q4" i="3"/>
  <c r="AC4" i="3"/>
  <c r="Z4" i="3"/>
  <c r="AA4" i="3"/>
  <c r="J3" i="3"/>
  <c r="AP4" i="3"/>
  <c r="AO4" i="3"/>
  <c r="AN4" i="3"/>
  <c r="AN17" i="3" s="1"/>
  <c r="AI11" i="1" s="1"/>
  <c r="AM4" i="3"/>
  <c r="AL4" i="3"/>
  <c r="AS4" i="3"/>
  <c r="AK4" i="3"/>
  <c r="AR4" i="3"/>
  <c r="AJ4" i="3"/>
  <c r="AQ4" i="3"/>
  <c r="AI4" i="3"/>
  <c r="AT4" i="3"/>
  <c r="I20" i="3"/>
  <c r="J17" i="3"/>
  <c r="AO3" i="3" l="1"/>
  <c r="AB3" i="3"/>
  <c r="R3" i="3"/>
  <c r="R18" i="3" s="1"/>
  <c r="M17" i="1" s="1"/>
  <c r="Z3" i="3"/>
  <c r="N3" i="3"/>
  <c r="N18" i="3" s="1"/>
  <c r="I17" i="1" s="1"/>
  <c r="W3" i="3"/>
  <c r="W18" i="3" s="1"/>
  <c r="R17" i="1" s="1"/>
  <c r="AF3" i="3"/>
  <c r="AF18" i="3" s="1"/>
  <c r="AA17" i="1" s="1"/>
  <c r="U3" i="3"/>
  <c r="U18" i="3" s="1"/>
  <c r="P17" i="1" s="1"/>
  <c r="T3" i="3"/>
  <c r="T18" i="3" s="1"/>
  <c r="O17" i="1" s="1"/>
  <c r="AA3" i="3"/>
  <c r="AA18" i="3" s="1"/>
  <c r="V17" i="1" s="1"/>
  <c r="Q3" i="3"/>
  <c r="P3" i="3"/>
  <c r="V3" i="3"/>
  <c r="V18" i="3" s="1"/>
  <c r="Q17" i="1" s="1"/>
  <c r="K3" i="3"/>
  <c r="AC3" i="3"/>
  <c r="AC18" i="3" s="1"/>
  <c r="X17" i="1" s="1"/>
  <c r="Y3" i="3"/>
  <c r="Y18" i="3" s="1"/>
  <c r="O3" i="3"/>
  <c r="O18" i="3" s="1"/>
  <c r="J17" i="1" s="1"/>
  <c r="AH3" i="3"/>
  <c r="AH18" i="3" s="1"/>
  <c r="AC17" i="1" s="1"/>
  <c r="X3" i="3"/>
  <c r="X18" i="3" s="1"/>
  <c r="S17" i="1" s="1"/>
  <c r="AD3" i="3"/>
  <c r="AD18" i="3" s="1"/>
  <c r="Y17" i="1" s="1"/>
  <c r="S3" i="3"/>
  <c r="AG3" i="3"/>
  <c r="M3" i="3"/>
  <c r="L3" i="3"/>
  <c r="AE3" i="3"/>
  <c r="AE18" i="3" s="1"/>
  <c r="Z17" i="1" s="1"/>
  <c r="J18" i="3"/>
  <c r="J20" i="3" s="1"/>
  <c r="AI3" i="3"/>
  <c r="AI18" i="3" s="1"/>
  <c r="AD17" i="1" s="1"/>
  <c r="AS3" i="3"/>
  <c r="AS18" i="3" s="1"/>
  <c r="AN17" i="1" s="1"/>
  <c r="AL3" i="3"/>
  <c r="AL18" i="3" s="1"/>
  <c r="AG17" i="1" s="1"/>
  <c r="AQ3" i="3"/>
  <c r="AQ18" i="3" s="1"/>
  <c r="AL17" i="1" s="1"/>
  <c r="AJ3" i="3"/>
  <c r="AR3" i="3"/>
  <c r="AR18" i="3" s="1"/>
  <c r="AM17" i="1" s="1"/>
  <c r="AM3" i="3"/>
  <c r="AN3" i="3"/>
  <c r="AN18" i="3" s="1"/>
  <c r="AP3" i="3"/>
  <c r="AP18" i="3" s="1"/>
  <c r="AK17" i="1" s="1"/>
  <c r="AK3" i="3"/>
  <c r="AK18" i="3" s="1"/>
  <c r="AF17" i="1" s="1"/>
  <c r="AT3" i="3"/>
  <c r="AT18" i="3" s="1"/>
  <c r="AO17" i="1" s="1"/>
  <c r="AB18" i="3"/>
  <c r="W17" i="1" s="1"/>
  <c r="Z18" i="3"/>
  <c r="U17" i="1" s="1"/>
  <c r="AF6" i="1"/>
  <c r="AG6" i="1"/>
  <c r="AJ18" i="3"/>
  <c r="AE17" i="1" s="1"/>
  <c r="S18" i="3"/>
  <c r="N17" i="1" s="1"/>
  <c r="L18" i="3"/>
  <c r="G17" i="1" s="1"/>
  <c r="AQ17" i="3"/>
  <c r="AL11" i="1" s="1"/>
  <c r="K18" i="3"/>
  <c r="F17" i="1" s="1"/>
  <c r="AR17" i="3"/>
  <c r="AM11" i="1" s="1"/>
  <c r="AL17" i="3"/>
  <c r="AG11" i="1" s="1"/>
  <c r="AG18" i="3"/>
  <c r="AB17" i="1" s="1"/>
  <c r="AO18" i="3"/>
  <c r="AJ17" i="1" s="1"/>
  <c r="C6" i="1"/>
  <c r="D4" i="4" s="1"/>
  <c r="B6" i="1"/>
  <c r="C4" i="4" s="1"/>
  <c r="S17" i="3"/>
  <c r="N11" i="1" s="1"/>
  <c r="Q17" i="3"/>
  <c r="L11" i="1" s="1"/>
  <c r="P18" i="3"/>
  <c r="K17" i="1" s="1"/>
  <c r="AM17" i="3"/>
  <c r="AH11" i="1" s="1"/>
  <c r="AP17" i="3"/>
  <c r="AK11" i="1" s="1"/>
  <c r="M18" i="3"/>
  <c r="H17" i="1" s="1"/>
  <c r="Q18" i="3"/>
  <c r="L17" i="1" s="1"/>
  <c r="AK17" i="3"/>
  <c r="AF11" i="1" s="1"/>
  <c r="AA17" i="3"/>
  <c r="V11" i="1" s="1"/>
  <c r="U17" i="3"/>
  <c r="P11" i="1" s="1"/>
  <c r="AM18" i="3"/>
  <c r="AH17" i="1" s="1"/>
  <c r="AF17" i="3"/>
  <c r="AA11" i="1" s="1"/>
  <c r="Z17" i="3"/>
  <c r="U11" i="1" s="1"/>
  <c r="AB17" i="3"/>
  <c r="W11" i="1" s="1"/>
  <c r="R17" i="3"/>
  <c r="M11" i="1" s="1"/>
  <c r="AH17" i="3"/>
  <c r="AC11" i="1" s="1"/>
  <c r="N17" i="3"/>
  <c r="I11" i="1" s="1"/>
  <c r="AJ17" i="3"/>
  <c r="AE11" i="1" s="1"/>
  <c r="V17" i="3"/>
  <c r="Q11" i="1" s="1"/>
  <c r="AC17" i="3"/>
  <c r="X11" i="1" s="1"/>
  <c r="M17" i="3"/>
  <c r="H11" i="1" s="1"/>
  <c r="AD17" i="3"/>
  <c r="Y11" i="1" s="1"/>
  <c r="K17" i="3"/>
  <c r="F11" i="1" s="1"/>
  <c r="W17" i="3"/>
  <c r="R11" i="1" s="1"/>
  <c r="AG17" i="3"/>
  <c r="AB11" i="1" s="1"/>
  <c r="AT17" i="3"/>
  <c r="AO11" i="1" s="1"/>
  <c r="T17" i="3"/>
  <c r="O11" i="1" s="1"/>
  <c r="O17" i="3"/>
  <c r="J11" i="1" s="1"/>
  <c r="X17" i="3"/>
  <c r="S11" i="1" s="1"/>
  <c r="AO17" i="3"/>
  <c r="AJ11" i="1" s="1"/>
  <c r="L17" i="3"/>
  <c r="G11" i="1" s="1"/>
  <c r="AS17" i="3"/>
  <c r="AN11" i="1" s="1"/>
  <c r="AI17" i="3"/>
  <c r="AD11" i="1" s="1"/>
  <c r="P17" i="3"/>
  <c r="K11" i="1" s="1"/>
  <c r="AE17" i="3"/>
  <c r="Z11" i="1" s="1"/>
  <c r="B11" i="1" l="1"/>
  <c r="D11" i="1"/>
  <c r="C11" i="1"/>
  <c r="AH6" i="1"/>
  <c r="Y20" i="3"/>
  <c r="T17" i="1"/>
  <c r="AN20" i="3"/>
  <c r="AI17" i="1"/>
  <c r="S20" i="3"/>
  <c r="AK20" i="3"/>
  <c r="AM20" i="3"/>
  <c r="AQ20" i="3"/>
  <c r="Q20" i="3"/>
  <c r="U20" i="3"/>
  <c r="AL20" i="3"/>
  <c r="W20" i="3"/>
  <c r="AP20" i="3"/>
  <c r="AJ20" i="3"/>
  <c r="Z20" i="3"/>
  <c r="K20" i="3"/>
  <c r="N20" i="3"/>
  <c r="AD20" i="3"/>
  <c r="AA20" i="3"/>
  <c r="AH20" i="3"/>
  <c r="V20" i="3"/>
  <c r="AR20" i="3"/>
  <c r="AI20" i="3"/>
  <c r="M20" i="3"/>
  <c r="AF20" i="3"/>
  <c r="R20" i="3"/>
  <c r="AB20" i="3"/>
  <c r="AC20" i="3"/>
  <c r="L20" i="3"/>
  <c r="P20" i="3"/>
  <c r="AG20" i="3"/>
  <c r="O20" i="3"/>
  <c r="AE20" i="3"/>
  <c r="AT20" i="3"/>
  <c r="AO20" i="3"/>
  <c r="AS20" i="3"/>
  <c r="X20" i="3"/>
  <c r="T20" i="3"/>
  <c r="AI6" i="1" l="1"/>
  <c r="D17" i="1"/>
  <c r="B17" i="1"/>
  <c r="C17" i="1"/>
  <c r="AJ6" i="1" l="1"/>
  <c r="D39" i="1"/>
  <c r="C41" i="1"/>
  <c r="C39" i="1"/>
  <c r="B41" i="1"/>
  <c r="D41" i="1"/>
  <c r="AI43" i="1"/>
  <c r="AA43" i="1"/>
  <c r="AC43" i="1"/>
  <c r="Y43" i="1"/>
  <c r="AE43" i="1"/>
  <c r="AO43" i="1"/>
  <c r="AK43" i="1"/>
  <c r="AB43" i="1"/>
  <c r="AF43" i="1"/>
  <c r="AJ43" i="1"/>
  <c r="AG43" i="1"/>
  <c r="AM43" i="1"/>
  <c r="AN43" i="1"/>
  <c r="AL43" i="1"/>
  <c r="AH43" i="1"/>
  <c r="Z43" i="1"/>
  <c r="Y34" i="1" l="1"/>
  <c r="AB34" i="1"/>
  <c r="AG34" i="1"/>
  <c r="X34" i="1"/>
  <c r="Z34" i="1"/>
  <c r="AD34" i="1"/>
  <c r="AA34" i="1"/>
  <c r="AE34" i="1"/>
  <c r="AI34" i="1"/>
  <c r="AC34" i="1"/>
  <c r="AF34" i="1"/>
  <c r="AH34" i="1"/>
  <c r="AD43" i="1"/>
  <c r="D42" i="1"/>
  <c r="D43" i="1" s="1"/>
  <c r="Y12" i="1"/>
  <c r="AG12" i="1"/>
  <c r="AG14" i="1" s="1"/>
  <c r="AB12" i="1"/>
  <c r="AB14" i="1" s="1"/>
  <c r="Z12" i="1"/>
  <c r="Z14" i="1" s="1"/>
  <c r="AH12" i="1"/>
  <c r="AH14" i="1" s="1"/>
  <c r="AE12" i="1"/>
  <c r="AE14" i="1" s="1"/>
  <c r="AA12" i="1"/>
  <c r="AA14" i="1" s="1"/>
  <c r="X12" i="1"/>
  <c r="X14" i="1" s="1"/>
  <c r="AI12" i="1"/>
  <c r="AC12" i="1"/>
  <c r="AC14" i="1" s="1"/>
  <c r="AF12" i="1"/>
  <c r="AL6" i="1" l="1"/>
  <c r="AK6" i="1"/>
  <c r="Y36" i="1"/>
  <c r="Y53" i="1" s="1"/>
  <c r="AI36" i="1"/>
  <c r="AI53" i="1" s="1"/>
  <c r="AF36" i="1"/>
  <c r="AF53" i="1" s="1"/>
  <c r="AJ34" i="1"/>
  <c r="AJ12" i="1"/>
  <c r="AJ14" i="1" s="1"/>
  <c r="AA36" i="1"/>
  <c r="AA53" i="1" s="1"/>
  <c r="AG36" i="1"/>
  <c r="AG53" i="1" s="1"/>
  <c r="Z36" i="1"/>
  <c r="Z53" i="1" s="1"/>
  <c r="AB36" i="1"/>
  <c r="AB53" i="1" s="1"/>
  <c r="AC36" i="1"/>
  <c r="AC53" i="1" s="1"/>
  <c r="AH36" i="1"/>
  <c r="AH53" i="1" s="1"/>
  <c r="X36" i="1"/>
  <c r="AI14" i="1"/>
  <c r="Y14" i="1"/>
  <c r="AD12" i="1"/>
  <c r="AE36" i="1"/>
  <c r="AE53" i="1" s="1"/>
  <c r="AF14" i="1"/>
  <c r="AM6" i="1" l="1"/>
  <c r="AK34" i="1"/>
  <c r="AL34" i="1"/>
  <c r="AJ36" i="1"/>
  <c r="AJ53" i="1" s="1"/>
  <c r="AK12" i="1"/>
  <c r="AK14" i="1" s="1"/>
  <c r="AD14" i="1"/>
  <c r="AD36" i="1"/>
  <c r="AD53" i="1" s="1"/>
  <c r="J43" i="1"/>
  <c r="O43" i="1"/>
  <c r="M43" i="1"/>
  <c r="U43" i="1"/>
  <c r="F43" i="1"/>
  <c r="N43" i="1"/>
  <c r="V43" i="1"/>
  <c r="H43" i="1"/>
  <c r="I43" i="1"/>
  <c r="Q43" i="1"/>
  <c r="X43" i="1"/>
  <c r="X53" i="1" s="1"/>
  <c r="W43" i="1"/>
  <c r="P43" i="1"/>
  <c r="S43" i="1"/>
  <c r="K43" i="1"/>
  <c r="L43" i="1"/>
  <c r="T43" i="1"/>
  <c r="AN6" i="1" l="1"/>
  <c r="AK36" i="1"/>
  <c r="AK53" i="1" s="1"/>
  <c r="AL12" i="1"/>
  <c r="R43" i="1"/>
  <c r="C42" i="1"/>
  <c r="C43" i="1" s="1"/>
  <c r="G43" i="1"/>
  <c r="B42" i="1"/>
  <c r="B43" i="1" s="1"/>
  <c r="M34" i="1" l="1"/>
  <c r="W34" i="1"/>
  <c r="H34" i="1"/>
  <c r="Q34" i="1"/>
  <c r="I34" i="1"/>
  <c r="T34" i="1"/>
  <c r="P34" i="1"/>
  <c r="J34" i="1"/>
  <c r="AM12" i="1"/>
  <c r="AM14" i="1" s="1"/>
  <c r="AM34" i="1"/>
  <c r="D4" i="1"/>
  <c r="D9" i="1"/>
  <c r="AL36" i="1"/>
  <c r="AL53" i="1" s="1"/>
  <c r="AL14" i="1"/>
  <c r="F12" i="1"/>
  <c r="F34" i="1"/>
  <c r="Q12" i="1"/>
  <c r="Q14" i="1" s="1"/>
  <c r="W12" i="1"/>
  <c r="M12" i="1"/>
  <c r="I12" i="1"/>
  <c r="T12" i="1"/>
  <c r="T14" i="1" s="1"/>
  <c r="P12" i="1"/>
  <c r="H12" i="1"/>
  <c r="J12" i="1"/>
  <c r="J14" i="1" s="1"/>
  <c r="AO6" i="1" l="1"/>
  <c r="D6" i="1"/>
  <c r="E4" i="4" s="1"/>
  <c r="I36" i="1"/>
  <c r="I53" i="1" s="1"/>
  <c r="H36" i="1"/>
  <c r="H53" i="1" s="1"/>
  <c r="M36" i="1"/>
  <c r="M53" i="1" s="1"/>
  <c r="N34" i="1"/>
  <c r="S34" i="1"/>
  <c r="P36" i="1"/>
  <c r="P53" i="1" s="1"/>
  <c r="W36" i="1"/>
  <c r="W53" i="1" s="1"/>
  <c r="U34" i="1"/>
  <c r="G34" i="1"/>
  <c r="L34" i="1"/>
  <c r="O34" i="1"/>
  <c r="AN34" i="1"/>
  <c r="AM36" i="1"/>
  <c r="AM53" i="1" s="1"/>
  <c r="AN12" i="1"/>
  <c r="K12" i="1"/>
  <c r="K14" i="1" s="1"/>
  <c r="K34" i="1"/>
  <c r="R12" i="1"/>
  <c r="R14" i="1" s="1"/>
  <c r="R34" i="1"/>
  <c r="F36" i="1"/>
  <c r="V12" i="1"/>
  <c r="V14" i="1" s="1"/>
  <c r="V34" i="1"/>
  <c r="T36" i="1"/>
  <c r="T53" i="1" s="1"/>
  <c r="M14" i="1"/>
  <c r="L12" i="1"/>
  <c r="L14" i="1" s="1"/>
  <c r="I14" i="1"/>
  <c r="F14" i="1"/>
  <c r="S12" i="1"/>
  <c r="S14" i="1" s="1"/>
  <c r="O12" i="1"/>
  <c r="W14" i="1"/>
  <c r="N12" i="1"/>
  <c r="N14" i="1" s="1"/>
  <c r="U12" i="1"/>
  <c r="H14" i="1"/>
  <c r="P14" i="1"/>
  <c r="J36" i="1"/>
  <c r="J53" i="1" s="1"/>
  <c r="Q36" i="1"/>
  <c r="Q53" i="1" s="1"/>
  <c r="F53" i="1" l="1"/>
  <c r="F55" i="1" s="1"/>
  <c r="U36" i="1"/>
  <c r="U53" i="1" s="1"/>
  <c r="O36" i="1"/>
  <c r="O53" i="1" s="1"/>
  <c r="AO34" i="1"/>
  <c r="AN14" i="1"/>
  <c r="AN36" i="1"/>
  <c r="AN53" i="1" s="1"/>
  <c r="K36" i="1"/>
  <c r="K53" i="1" s="1"/>
  <c r="B27" i="1"/>
  <c r="B34" i="1" s="1"/>
  <c r="C7" i="4" s="1"/>
  <c r="V36" i="1"/>
  <c r="V53" i="1" s="1"/>
  <c r="C27" i="1"/>
  <c r="C34" i="1" s="1"/>
  <c r="D7" i="4" s="1"/>
  <c r="R36" i="1"/>
  <c r="R53" i="1" s="1"/>
  <c r="S36" i="1"/>
  <c r="S53" i="1" s="1"/>
  <c r="N36" i="1"/>
  <c r="N53" i="1" s="1"/>
  <c r="L36" i="1"/>
  <c r="L53" i="1" s="1"/>
  <c r="O14" i="1"/>
  <c r="U14" i="1"/>
  <c r="G12" i="1"/>
  <c r="B10" i="1"/>
  <c r="B12" i="1" s="1"/>
  <c r="C5" i="4" s="1"/>
  <c r="C10" i="1"/>
  <c r="C12" i="1" s="1"/>
  <c r="D5" i="4" s="1"/>
  <c r="D8" i="4" l="1"/>
  <c r="D6" i="4"/>
  <c r="C8" i="4"/>
  <c r="C6" i="4"/>
  <c r="B36" i="1"/>
  <c r="B14" i="1"/>
  <c r="AO12" i="1"/>
  <c r="D10" i="1"/>
  <c r="D12" i="1" s="1"/>
  <c r="E5" i="4" s="1"/>
  <c r="D27" i="1"/>
  <c r="D34" i="1" s="1"/>
  <c r="E7" i="4" s="1"/>
  <c r="C14" i="1"/>
  <c r="C36" i="1"/>
  <c r="G14" i="1"/>
  <c r="G36" i="1"/>
  <c r="E8" i="4" l="1"/>
  <c r="E6" i="4"/>
  <c r="G53" i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AM55" i="1" s="1"/>
  <c r="AN55" i="1" s="1"/>
  <c r="D36" i="1"/>
  <c r="D14" i="1"/>
  <c r="AO14" i="1"/>
  <c r="AO36" i="1"/>
  <c r="AO53" i="1" s="1"/>
  <c r="AO55" i="1" l="1"/>
  <c r="B59" i="1" s="1"/>
</calcChain>
</file>

<file path=xl/sharedStrings.xml><?xml version="1.0" encoding="utf-8"?>
<sst xmlns="http://schemas.openxmlformats.org/spreadsheetml/2006/main" count="202" uniqueCount="107">
  <si>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</si>
  <si>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</si>
  <si>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</si>
  <si>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</si>
  <si>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</si>
  <si>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</si>
  <si>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</si>
  <si>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</si>
  <si>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</si>
  <si>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</si>
  <si>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</si>
  <si>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</si>
  <si>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</si>
  <si>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</si>
  <si>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</si>
  <si>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</si>
  <si>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</si>
  <si>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</si>
  <si>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EBITDA</t>
  </si>
  <si>
    <t>Capex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</si>
  <si>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</si>
  <si>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</si>
  <si>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</si>
  <si>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</si>
  <si>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</si>
  <si>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</si>
  <si>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</si>
  <si>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</si>
  <si>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</si>
  <si>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</si>
  <si>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</si>
  <si>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</si>
  <si>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</si>
  <si>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</si>
  <si>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</si>
  <si>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</si>
  <si>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</si>
  <si>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</si>
  <si>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Revenue</t>
  </si>
  <si>
    <t>Total revenue</t>
  </si>
  <si>
    <t>Cost of Goods Sold</t>
  </si>
  <si>
    <t>Gross Margin</t>
  </si>
  <si>
    <t>Overheads</t>
  </si>
  <si>
    <t xml:space="preserve">Lease </t>
  </si>
  <si>
    <t>Business rates</t>
  </si>
  <si>
    <t>Insurance</t>
  </si>
  <si>
    <t>Cumulative Cashflow</t>
  </si>
  <si>
    <t>Refurbishment of Premises</t>
  </si>
  <si>
    <t>Net Monthly Cashflow</t>
  </si>
  <si>
    <t>Total Cost of Goods Sold</t>
  </si>
  <si>
    <t>Total Overheads</t>
  </si>
  <si>
    <t>Ers NI</t>
  </si>
  <si>
    <t>First Name</t>
  </si>
  <si>
    <t>Surname</t>
  </si>
  <si>
    <t>FTE</t>
  </si>
  <si>
    <t>Pension Amt</t>
  </si>
  <si>
    <t>Total</t>
  </si>
  <si>
    <t>Overhead</t>
  </si>
  <si>
    <t>Employee Type</t>
  </si>
  <si>
    <t>Role</t>
  </si>
  <si>
    <t>Assumed Employer Pension Contribution</t>
  </si>
  <si>
    <t>Employer NI %</t>
  </si>
  <si>
    <t>Actual Salary</t>
  </si>
  <si>
    <t>FT Salary</t>
  </si>
  <si>
    <t xml:space="preserve">Month 1 </t>
  </si>
  <si>
    <t>COGS Total</t>
  </si>
  <si>
    <t>Overhead Total</t>
  </si>
  <si>
    <t>Total Total</t>
  </si>
  <si>
    <t>Fully Loaded Salary Costs (Overhead)</t>
  </si>
  <si>
    <t>Yearly</t>
  </si>
  <si>
    <t>Yr1</t>
  </si>
  <si>
    <t>Yr2</t>
  </si>
  <si>
    <t>Yr3</t>
  </si>
  <si>
    <t>Staff training</t>
  </si>
  <si>
    <t>Staff events and incentives</t>
  </si>
  <si>
    <t>IT/Telecoms/Mobile Phones/Internet</t>
  </si>
  <si>
    <t>Professional Fees - Legal</t>
  </si>
  <si>
    <t>Professional Fees - Recruitment</t>
  </si>
  <si>
    <t>Professional Fees - Accountancy</t>
  </si>
  <si>
    <t>Bank Charges</t>
  </si>
  <si>
    <t>Compliance and Regulation</t>
  </si>
  <si>
    <t xml:space="preserve">Travel Expenses and Subsistence </t>
  </si>
  <si>
    <t>Entertaining</t>
  </si>
  <si>
    <t>Heat, Light, Water &amp; Power</t>
  </si>
  <si>
    <t>Hosting, domain &amp; cloud services</t>
  </si>
  <si>
    <t>Marketing</t>
  </si>
  <si>
    <t>Notes/Comments</t>
  </si>
  <si>
    <t>Variable</t>
  </si>
  <si>
    <t>Description</t>
  </si>
  <si>
    <t xml:space="preserve">Variables </t>
  </si>
  <si>
    <t>Peak Cashflow Challenge</t>
  </si>
  <si>
    <t>Investment and Grants</t>
  </si>
  <si>
    <t>SEIS Round</t>
  </si>
  <si>
    <t>EIS Round(s)</t>
  </si>
  <si>
    <t>Grants</t>
  </si>
  <si>
    <t>NA</t>
  </si>
  <si>
    <t>Share Capital</t>
  </si>
  <si>
    <t>Director Loan Account</t>
  </si>
  <si>
    <t>Sample</t>
  </si>
  <si>
    <t>COGS</t>
  </si>
  <si>
    <t xml:space="preserve">Year 1 </t>
  </si>
  <si>
    <t>Year 2</t>
  </si>
  <si>
    <t>Year 3</t>
  </si>
  <si>
    <t>Product 1</t>
  </si>
  <si>
    <t>Product 2</t>
  </si>
  <si>
    <t>CoGS Salaries</t>
  </si>
  <si>
    <t>NI Secondary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</si>
</sst>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&quot;£&quot;#,##0;[Red]\-&quot;£&quot;#,##0"/>
    <numFmt numFmtId="165" formatCode="_-* #,##0.00_-;\-* #,##0.00_-;_-* &quot;-&quot;??_-;_-@_-"/>
    <numFmt numFmtId="166" formatCode="_(&quot;£&quot;* #,##0_);_(&quot;£&quot;* \(#,##0\);_(&quot;£&quot;* &quot;-&quot;??_);_(@_)"/>
    <numFmt numFmtId="167" formatCode="0.0%"/>
    <numFmt numFmtId="168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26097"/>
        <bgColor indexed="64"/>
      </patternFill>
    </fill>
    <fill>
      <patternFill patternType="solid">
        <fgColor rgb="FF33C2D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165" fontId="4" fillId="3" borderId="8" xfId="3" applyFont="1" applyFill="1" applyBorder="1"/>
    <xf numFmtId="0" fontId="7" fillId="0" borderId="8" xfId="0" applyFont="1" applyBorder="1"/>
    <xf numFmtId="0" fontId="4" fillId="0" borderId="8" xfId="0" applyFont="1" applyBorder="1"/>
    <xf numFmtId="165" fontId="7" fillId="0" borderId="8" xfId="3" applyFont="1" applyFill="1" applyBorder="1"/>
    <xf numFmtId="43" fontId="4" fillId="0" borderId="0" xfId="0" applyNumberFormat="1" applyFont="1"/>
    <xf numFmtId="17" fontId="7" fillId="3" borderId="8" xfId="0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9" fontId="7" fillId="0" borderId="8" xfId="2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8" xfId="0" applyFont="1" applyBorder="1"/>
    <xf numFmtId="2" fontId="9" fillId="0" borderId="8" xfId="0" applyNumberFormat="1" applyFont="1" applyBorder="1"/>
    <xf numFmtId="165" fontId="4" fillId="0" borderId="8" xfId="3" applyFont="1" applyFill="1" applyBorder="1"/>
    <xf numFmtId="168" fontId="9" fillId="0" borderId="8" xfId="4" applyNumberFormat="1" applyFont="1" applyFill="1" applyBorder="1"/>
    <xf numFmtId="164" fontId="0" fillId="4" borderId="0" xfId="0" applyNumberFormat="1" applyFill="1" applyAlignment="1">
      <alignment horizontal="center" vertical="center"/>
    </xf>
    <xf numFmtId="9" fontId="4" fillId="0" borderId="14" xfId="2" applyFont="1" applyBorder="1" applyAlignment="1">
      <alignment horizontal="center" vertical="center"/>
    </xf>
    <xf numFmtId="0" fontId="4" fillId="0" borderId="14" xfId="0" applyFont="1" applyBorder="1"/>
    <xf numFmtId="166" fontId="4" fillId="0" borderId="14" xfId="1" applyNumberFormat="1" applyFont="1" applyBorder="1" applyAlignment="1">
      <alignment horizontal="right" vertical="center"/>
    </xf>
    <xf numFmtId="0" fontId="4" fillId="0" borderId="11" xfId="0" applyFont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7" fontId="1" fillId="5" borderId="0" xfId="0" applyNumberFormat="1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/>
    </xf>
    <xf numFmtId="164" fontId="6" fillId="6" borderId="4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164" fontId="6" fillId="6" borderId="0" xfId="0" applyNumberFormat="1" applyFont="1" applyFill="1" applyAlignment="1">
      <alignment horizontal="center" vertical="center"/>
    </xf>
    <xf numFmtId="0" fontId="5" fillId="6" borderId="5" xfId="0" applyFont="1" applyFill="1" applyBorder="1" applyAlignment="1">
      <alignment horizontal="left" vertical="center"/>
    </xf>
    <xf numFmtId="164" fontId="6" fillId="6" borderId="5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164" fontId="5" fillId="6" borderId="2" xfId="0" applyNumberFormat="1" applyFont="1" applyFill="1" applyBorder="1" applyAlignment="1">
      <alignment horizontal="center" vertical="center"/>
    </xf>
    <xf numFmtId="17" fontId="1" fillId="5" borderId="0" xfId="0" applyNumberFormat="1" applyFont="1" applyFill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164" fontId="5" fillId="6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17" fontId="10" fillId="5" borderId="9" xfId="0" applyNumberFormat="1" applyFont="1" applyFill="1" applyBorder="1" applyAlignment="1">
      <alignment horizontal="center" vertical="center"/>
    </xf>
    <xf numFmtId="17" fontId="10" fillId="5" borderId="10" xfId="0" applyNumberFormat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164" fontId="6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7" fontId="4" fillId="0" borderId="13" xfId="2" applyNumberFormat="1" applyFont="1" applyBorder="1" applyAlignment="1">
      <alignment horizontal="center" vertical="center"/>
    </xf>
    <xf numFmtId="17" fontId="1" fillId="5" borderId="0" xfId="0" applyNumberFormat="1" applyFont="1" applyFill="1" applyAlignment="1">
      <alignment horizontal="center" vertical="center"/>
    </xf>
    <xf numFmtId="0" fontId="10" fillId="6" borderId="15" xfId="0" applyFont="1" applyFill="1" applyBorder="1" applyAlignment="1">
      <alignment horizontal="center"/>
    </xf>
  </cellXfs>
  <cellStyles count="5">
    <cellStyle name="Comma" xfId="4" builtinId="3"/>
    <cellStyle name="Comma 2" xfId="3" xr:uid="{8BBD587A-12D4-324B-9B4A-6D25BB37D856}"/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33C2DF"/>
      <color rgb="FF326097"/>
      <color rgb="FFC7FCA6"/>
      <color rgb="FFA7FBCB"/>
      <color rgb="FFF7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03198-ACD7-C642-A1D3-D0D279AE9D30}">
  <dimension ref="B3:E8"/>
  <sheetViews>
    <sheetView zoomScale="150" workbookViewId="0">
      <selection activeCell="E13" sqref="E13"/>
    </sheetView>
  </sheetViews>
  <sheetFormatPr baseColWidth="10" defaultRowHeight="15" x14ac:dyDescent="0.2"/>
  <cols>
    <col min="2" max="2" width="29.33203125" bestFit="1" customWidth="1"/>
    <col min="3" max="3" width="11.83203125" customWidth="1"/>
  </cols>
  <sheetData>
    <row r="3" spans="2:5" x14ac:dyDescent="0.2">
      <c r="B3" s="2"/>
      <c r="C3" s="31" t="s">
        <v>100</v>
      </c>
      <c r="D3" s="31" t="s">
        <v>101</v>
      </c>
      <c r="E3" s="31" t="s">
        <v>102</v>
      </c>
    </row>
    <row r="4" spans="2:5" x14ac:dyDescent="0.2">
      <c r="B4" s="32" t="s">
        <v>39</v>
      </c>
      <c r="C4" s="33">
        <f>'Overall  P&amp;L'!B6</f>
        <v>0</v>
      </c>
      <c r="D4" s="33">
        <f>'Overall  P&amp;L'!C6</f>
        <v>0</v>
      </c>
      <c r="E4" s="33">
        <f>'Overall  P&amp;L'!D6</f>
        <v>0</v>
      </c>
    </row>
    <row r="5" spans="2:5" x14ac:dyDescent="0.2">
      <c r="B5" s="34" t="s">
        <v>49</v>
      </c>
      <c r="C5" s="35">
        <f>'Overall  P&amp;L'!B12</f>
        <v>23250</v>
      </c>
      <c r="D5" s="35">
        <f>'Overall  P&amp;L'!C12</f>
        <v>23250</v>
      </c>
      <c r="E5" s="35">
        <f>'Overall  P&amp;L'!D12</f>
        <v>23250</v>
      </c>
    </row>
    <row r="6" spans="2:5" x14ac:dyDescent="0.2">
      <c r="B6" s="34" t="s">
        <v>41</v>
      </c>
      <c r="C6" s="35">
        <f>C4-C5</f>
        <v>-23250</v>
      </c>
      <c r="D6" s="35">
        <f>D4-D5</f>
        <v>-23250</v>
      </c>
      <c r="E6" s="35">
        <f>E4-E5</f>
        <v>-23250</v>
      </c>
    </row>
    <row r="7" spans="2:5" x14ac:dyDescent="0.2">
      <c r="B7" s="36" t="s">
        <v>50</v>
      </c>
      <c r="C7" s="37">
        <f>'Overall  P&amp;L'!B34</f>
        <v>35250</v>
      </c>
      <c r="D7" s="37">
        <f>'Overall  P&amp;L'!C34</f>
        <v>35250</v>
      </c>
      <c r="E7" s="37">
        <f>'Overall  P&amp;L'!D34</f>
        <v>35250</v>
      </c>
    </row>
    <row r="8" spans="2:5" ht="16" thickBot="1" x14ac:dyDescent="0.25">
      <c r="B8" s="38" t="s">
        <v>18</v>
      </c>
      <c r="C8" s="39">
        <f>C4-C5-C7</f>
        <v>-58500</v>
      </c>
      <c r="D8" s="39">
        <f>D4-D5-D7</f>
        <v>-58500</v>
      </c>
      <c r="E8" s="39">
        <f>E4-E5-E7</f>
        <v>-58500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9"/>
  <sheetViews>
    <sheetView tabSelected="1" zoomScale="133" zoomScaleNormal="80" workbookViewId="0">
      <selection activeCell="F2" sqref="F2"/>
    </sheetView>
  </sheetViews>
  <sheetFormatPr baseColWidth="10" defaultColWidth="8.6640625" defaultRowHeight="15" x14ac:dyDescent="0.2"/>
  <cols>
    <col min="1" max="1" width="34.5" style="2" customWidth="1"/>
    <col min="2" max="2" width="9.5" style="2" customWidth="1"/>
    <col min="3" max="3" width="9.6640625" style="2" bestFit="1" customWidth="1"/>
    <col min="4" max="4" width="11.1640625" style="2" customWidth="1"/>
    <col min="5" max="5" width="2" style="2" customWidth="1"/>
    <col min="6" max="6" width="11.33203125" style="1" bestFit="1" customWidth="1"/>
    <col min="7" max="8" width="10.1640625" style="1" bestFit="1" customWidth="1"/>
    <col min="9" max="9" width="10.5" style="1" bestFit="1" customWidth="1"/>
    <col min="10" max="10" width="11" style="1" bestFit="1" customWidth="1"/>
    <col min="11" max="11" width="10.5" style="1" bestFit="1" customWidth="1"/>
    <col min="12" max="15" width="12" style="1" bestFit="1" customWidth="1"/>
    <col min="16" max="17" width="12.33203125" style="1" bestFit="1" customWidth="1"/>
    <col min="18" max="18" width="12" style="1" bestFit="1" customWidth="1"/>
    <col min="19" max="20" width="12.33203125" style="1" bestFit="1" customWidth="1"/>
    <col min="21" max="21" width="12" style="1" bestFit="1" customWidth="1"/>
    <col min="22" max="23" width="12.33203125" style="1" bestFit="1" customWidth="1"/>
    <col min="24" max="41" width="10.5" style="1" bestFit="1" customWidth="1"/>
    <col min="42" max="16384" width="8.6640625" style="1"/>
  </cols>
  <sheetData>
    <row r="1" spans="1:41" x14ac:dyDescent="0.2">
      <c r="A1" s="40"/>
      <c r="B1" s="56" t="s">
        <v>69</v>
      </c>
      <c r="C1" s="56"/>
      <c r="D1" s="56"/>
      <c r="E1" s="40"/>
      <c r="F1" s="31">
        <v>46143</v>
      </c>
      <c r="G1" s="31">
        <f>EDATE(F1,1)</f>
        <v>46174</v>
      </c>
      <c r="H1" s="31">
        <f t="shared" ref="H1:AO1" si="0">EDATE(G1,1)</f>
        <v>46204</v>
      </c>
      <c r="I1" s="31">
        <f t="shared" si="0"/>
        <v>46235</v>
      </c>
      <c r="J1" s="31">
        <f t="shared" si="0"/>
        <v>46266</v>
      </c>
      <c r="K1" s="31">
        <f t="shared" si="0"/>
        <v>46296</v>
      </c>
      <c r="L1" s="31">
        <f t="shared" si="0"/>
        <v>46327</v>
      </c>
      <c r="M1" s="31">
        <f t="shared" si="0"/>
        <v>46357</v>
      </c>
      <c r="N1" s="31">
        <f t="shared" si="0"/>
        <v>46388</v>
      </c>
      <c r="O1" s="31">
        <f t="shared" si="0"/>
        <v>46419</v>
      </c>
      <c r="P1" s="31">
        <f t="shared" si="0"/>
        <v>46447</v>
      </c>
      <c r="Q1" s="31">
        <f t="shared" si="0"/>
        <v>46478</v>
      </c>
      <c r="R1" s="31">
        <f t="shared" si="0"/>
        <v>46508</v>
      </c>
      <c r="S1" s="31">
        <f t="shared" si="0"/>
        <v>46539</v>
      </c>
      <c r="T1" s="31">
        <f t="shared" si="0"/>
        <v>46569</v>
      </c>
      <c r="U1" s="31">
        <f t="shared" si="0"/>
        <v>46600</v>
      </c>
      <c r="V1" s="31">
        <f t="shared" si="0"/>
        <v>46631</v>
      </c>
      <c r="W1" s="31">
        <f t="shared" si="0"/>
        <v>46661</v>
      </c>
      <c r="X1" s="31">
        <f t="shared" si="0"/>
        <v>46692</v>
      </c>
      <c r="Y1" s="31">
        <f t="shared" si="0"/>
        <v>46722</v>
      </c>
      <c r="Z1" s="31">
        <f t="shared" si="0"/>
        <v>46753</v>
      </c>
      <c r="AA1" s="31">
        <f t="shared" si="0"/>
        <v>46784</v>
      </c>
      <c r="AB1" s="31">
        <f t="shared" si="0"/>
        <v>46813</v>
      </c>
      <c r="AC1" s="31">
        <f t="shared" si="0"/>
        <v>46844</v>
      </c>
      <c r="AD1" s="31">
        <f t="shared" si="0"/>
        <v>46874</v>
      </c>
      <c r="AE1" s="31">
        <f t="shared" si="0"/>
        <v>46905</v>
      </c>
      <c r="AF1" s="31">
        <f t="shared" si="0"/>
        <v>46935</v>
      </c>
      <c r="AG1" s="31">
        <f t="shared" si="0"/>
        <v>46966</v>
      </c>
      <c r="AH1" s="31">
        <f t="shared" si="0"/>
        <v>46997</v>
      </c>
      <c r="AI1" s="31">
        <f t="shared" si="0"/>
        <v>47027</v>
      </c>
      <c r="AJ1" s="31">
        <f t="shared" si="0"/>
        <v>47058</v>
      </c>
      <c r="AK1" s="31">
        <f t="shared" si="0"/>
        <v>47088</v>
      </c>
      <c r="AL1" s="31">
        <f t="shared" si="0"/>
        <v>47119</v>
      </c>
      <c r="AM1" s="31">
        <f t="shared" si="0"/>
        <v>47150</v>
      </c>
      <c r="AN1" s="31">
        <f t="shared" si="0"/>
        <v>47178</v>
      </c>
      <c r="AO1" s="31">
        <f t="shared" si="0"/>
        <v>47209</v>
      </c>
    </row>
    <row r="2" spans="1:41" x14ac:dyDescent="0.2">
      <c r="B2" s="3" t="s">
        <v>70</v>
      </c>
      <c r="C2" s="3" t="s">
        <v>71</v>
      </c>
      <c r="D2" s="3" t="s">
        <v>72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 t="s">
        <v>15</v>
      </c>
      <c r="V2" s="3" t="s">
        <v>16</v>
      </c>
      <c r="W2" s="3" t="s">
        <v>17</v>
      </c>
      <c r="X2" s="3" t="s">
        <v>20</v>
      </c>
      <c r="Y2" s="3" t="s">
        <v>21</v>
      </c>
      <c r="Z2" s="3" t="s">
        <v>22</v>
      </c>
      <c r="AA2" s="3" t="s">
        <v>23</v>
      </c>
      <c r="AB2" s="3" t="s">
        <v>24</v>
      </c>
      <c r="AC2" s="3" t="s">
        <v>25</v>
      </c>
      <c r="AD2" s="3" t="s">
        <v>26</v>
      </c>
      <c r="AE2" s="3" t="s">
        <v>27</v>
      </c>
      <c r="AF2" s="3" t="s">
        <v>28</v>
      </c>
      <c r="AG2" s="3" t="s">
        <v>29</v>
      </c>
      <c r="AH2" s="3" t="s">
        <v>30</v>
      </c>
      <c r="AI2" s="3" t="s">
        <v>31</v>
      </c>
      <c r="AJ2" s="3" t="s">
        <v>32</v>
      </c>
      <c r="AK2" s="3" t="s">
        <v>33</v>
      </c>
      <c r="AL2" s="3" t="s">
        <v>34</v>
      </c>
      <c r="AM2" s="3" t="s">
        <v>35</v>
      </c>
      <c r="AN2" s="3" t="s">
        <v>36</v>
      </c>
      <c r="AO2" s="3" t="s">
        <v>37</v>
      </c>
    </row>
    <row r="3" spans="1:41" x14ac:dyDescent="0.2">
      <c r="A3" s="40" t="s">
        <v>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</row>
    <row r="4" spans="1:41" s="9" customFormat="1" x14ac:dyDescent="0.2">
      <c r="A4" s="8" t="s">
        <v>103</v>
      </c>
      <c r="B4" s="6">
        <f t="shared" ref="B4" si="1">SUM(F4:Q4)</f>
        <v>0</v>
      </c>
      <c r="C4" s="6">
        <f t="shared" ref="C4" si="2">SUM(R4:AC4)</f>
        <v>0</v>
      </c>
      <c r="D4" s="6">
        <f t="shared" ref="D4" si="3">SUM(AD4:AO4)</f>
        <v>0</v>
      </c>
      <c r="E4" s="8"/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  <c r="AH4" s="24">
        <v>0</v>
      </c>
      <c r="AI4" s="24">
        <v>0</v>
      </c>
      <c r="AJ4" s="24">
        <v>0</v>
      </c>
      <c r="AK4" s="24">
        <v>0</v>
      </c>
      <c r="AL4" s="24">
        <v>0</v>
      </c>
      <c r="AM4" s="24">
        <v>0</v>
      </c>
      <c r="AN4" s="24">
        <v>0</v>
      </c>
      <c r="AO4" s="24">
        <v>0</v>
      </c>
    </row>
    <row r="5" spans="1:41" s="9" customFormat="1" x14ac:dyDescent="0.2">
      <c r="A5" s="8" t="s">
        <v>104</v>
      </c>
      <c r="B5" s="6">
        <f t="shared" ref="B5" si="4">SUM(F5:Q5)</f>
        <v>0</v>
      </c>
      <c r="C5" s="6">
        <f t="shared" ref="C5" si="5">SUM(R5:AC5)</f>
        <v>0</v>
      </c>
      <c r="D5" s="6">
        <f t="shared" ref="D5" si="6">SUM(AD5:AO5)</f>
        <v>0</v>
      </c>
      <c r="E5" s="8"/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  <c r="AH5" s="24">
        <v>0</v>
      </c>
      <c r="AI5" s="24">
        <v>0</v>
      </c>
      <c r="AJ5" s="24">
        <v>0</v>
      </c>
      <c r="AK5" s="24">
        <v>0</v>
      </c>
      <c r="AL5" s="24">
        <v>0</v>
      </c>
      <c r="AM5" s="24">
        <v>0</v>
      </c>
      <c r="AN5" s="24">
        <v>0</v>
      </c>
      <c r="AO5" s="24">
        <v>0</v>
      </c>
    </row>
    <row r="6" spans="1:41" s="9" customFormat="1" x14ac:dyDescent="0.2">
      <c r="A6" s="41" t="s">
        <v>39</v>
      </c>
      <c r="B6" s="42">
        <f>SUM(B4:B5)</f>
        <v>0</v>
      </c>
      <c r="C6" s="42">
        <f>SUM(C4:C5)</f>
        <v>0</v>
      </c>
      <c r="D6" s="42">
        <f>SUM(D4:D5)</f>
        <v>0</v>
      </c>
      <c r="E6" s="41"/>
      <c r="F6" s="42">
        <f t="shared" ref="F6:AO6" si="7">SUM(F4:F5)</f>
        <v>0</v>
      </c>
      <c r="G6" s="42">
        <f t="shared" si="7"/>
        <v>0</v>
      </c>
      <c r="H6" s="42">
        <f t="shared" si="7"/>
        <v>0</v>
      </c>
      <c r="I6" s="42">
        <f t="shared" si="7"/>
        <v>0</v>
      </c>
      <c r="J6" s="42">
        <f t="shared" si="7"/>
        <v>0</v>
      </c>
      <c r="K6" s="42">
        <f t="shared" si="7"/>
        <v>0</v>
      </c>
      <c r="L6" s="42">
        <f t="shared" si="7"/>
        <v>0</v>
      </c>
      <c r="M6" s="42">
        <f t="shared" si="7"/>
        <v>0</v>
      </c>
      <c r="N6" s="42">
        <f t="shared" si="7"/>
        <v>0</v>
      </c>
      <c r="O6" s="42">
        <f t="shared" si="7"/>
        <v>0</v>
      </c>
      <c r="P6" s="42">
        <f t="shared" si="7"/>
        <v>0</v>
      </c>
      <c r="Q6" s="42">
        <f t="shared" si="7"/>
        <v>0</v>
      </c>
      <c r="R6" s="42">
        <f t="shared" si="7"/>
        <v>0</v>
      </c>
      <c r="S6" s="42">
        <f t="shared" si="7"/>
        <v>0</v>
      </c>
      <c r="T6" s="42">
        <f t="shared" si="7"/>
        <v>0</v>
      </c>
      <c r="U6" s="42">
        <f t="shared" si="7"/>
        <v>0</v>
      </c>
      <c r="V6" s="42">
        <f t="shared" si="7"/>
        <v>0</v>
      </c>
      <c r="W6" s="42">
        <f t="shared" si="7"/>
        <v>0</v>
      </c>
      <c r="X6" s="42">
        <f t="shared" si="7"/>
        <v>0</v>
      </c>
      <c r="Y6" s="42">
        <f t="shared" si="7"/>
        <v>0</v>
      </c>
      <c r="Z6" s="42">
        <f t="shared" si="7"/>
        <v>0</v>
      </c>
      <c r="AA6" s="42">
        <f t="shared" si="7"/>
        <v>0</v>
      </c>
      <c r="AB6" s="42">
        <f t="shared" si="7"/>
        <v>0</v>
      </c>
      <c r="AC6" s="42">
        <f t="shared" si="7"/>
        <v>0</v>
      </c>
      <c r="AD6" s="42">
        <f t="shared" si="7"/>
        <v>0</v>
      </c>
      <c r="AE6" s="42">
        <f t="shared" si="7"/>
        <v>0</v>
      </c>
      <c r="AF6" s="42">
        <f t="shared" si="7"/>
        <v>0</v>
      </c>
      <c r="AG6" s="42">
        <f t="shared" si="7"/>
        <v>0</v>
      </c>
      <c r="AH6" s="42">
        <f t="shared" si="7"/>
        <v>0</v>
      </c>
      <c r="AI6" s="42">
        <f t="shared" si="7"/>
        <v>0</v>
      </c>
      <c r="AJ6" s="42">
        <f t="shared" si="7"/>
        <v>0</v>
      </c>
      <c r="AK6" s="42">
        <f t="shared" si="7"/>
        <v>0</v>
      </c>
      <c r="AL6" s="42">
        <f t="shared" si="7"/>
        <v>0</v>
      </c>
      <c r="AM6" s="42">
        <f t="shared" si="7"/>
        <v>0</v>
      </c>
      <c r="AN6" s="42">
        <f t="shared" si="7"/>
        <v>0</v>
      </c>
      <c r="AO6" s="42">
        <f t="shared" si="7"/>
        <v>0</v>
      </c>
    </row>
    <row r="7" spans="1:41" s="9" customFormat="1" x14ac:dyDescent="0.2">
      <c r="A7" s="8"/>
      <c r="B7" s="8"/>
      <c r="C7" s="8"/>
      <c r="D7" s="8"/>
      <c r="E7" s="8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x14ac:dyDescent="0.2">
      <c r="A8" s="40" t="s">
        <v>40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</row>
    <row r="9" spans="1:41" s="9" customFormat="1" x14ac:dyDescent="0.2">
      <c r="A9" s="8" t="s">
        <v>103</v>
      </c>
      <c r="B9" s="6">
        <f t="shared" ref="B9" si="8">SUM(F9:Q9)</f>
        <v>0</v>
      </c>
      <c r="C9" s="6">
        <f t="shared" ref="C9" si="9">SUM(R9:AC9)</f>
        <v>0</v>
      </c>
      <c r="D9" s="6">
        <f t="shared" ref="D9" si="10">SUM(AD9:AO9)</f>
        <v>0</v>
      </c>
      <c r="E9" s="8"/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0</v>
      </c>
      <c r="AL9" s="24">
        <v>0</v>
      </c>
      <c r="AM9" s="24">
        <v>0</v>
      </c>
      <c r="AN9" s="24">
        <v>0</v>
      </c>
      <c r="AO9" s="24">
        <v>0</v>
      </c>
    </row>
    <row r="10" spans="1:41" s="9" customFormat="1" x14ac:dyDescent="0.2">
      <c r="A10" s="8" t="s">
        <v>104</v>
      </c>
      <c r="B10" s="6">
        <f>SUM(F10:Q10)</f>
        <v>0</v>
      </c>
      <c r="C10" s="6">
        <f>SUM(R10:AC10)</f>
        <v>0</v>
      </c>
      <c r="D10" s="6">
        <f>SUM(AD10:AO10)</f>
        <v>0</v>
      </c>
      <c r="E10" s="8"/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0</v>
      </c>
    </row>
    <row r="11" spans="1:41" s="9" customFormat="1" x14ac:dyDescent="0.2">
      <c r="A11" s="8" t="s">
        <v>105</v>
      </c>
      <c r="B11" s="6">
        <f t="shared" ref="B11" si="11">SUM(F11:Q11)</f>
        <v>23250</v>
      </c>
      <c r="C11" s="6">
        <f t="shared" ref="C11" si="12">SUM(R11:AC11)</f>
        <v>23250</v>
      </c>
      <c r="D11" s="6">
        <f t="shared" ref="D11" si="13">SUM(AD11:AO11)</f>
        <v>23250</v>
      </c>
      <c r="E11" s="8"/>
      <c r="F11" s="54">
        <f>'Salary Costs'!K17</f>
        <v>1937.5</v>
      </c>
      <c r="G11" s="54">
        <f>'Salary Costs'!L17</f>
        <v>1937.5</v>
      </c>
      <c r="H11" s="54">
        <f>'Salary Costs'!M17</f>
        <v>1937.5</v>
      </c>
      <c r="I11" s="54">
        <f>'Salary Costs'!N17</f>
        <v>1937.5</v>
      </c>
      <c r="J11" s="54">
        <f>'Salary Costs'!O17</f>
        <v>1937.5</v>
      </c>
      <c r="K11" s="54">
        <f>'Salary Costs'!P17</f>
        <v>1937.5</v>
      </c>
      <c r="L11" s="54">
        <f>'Salary Costs'!Q17</f>
        <v>1937.5</v>
      </c>
      <c r="M11" s="54">
        <f>'Salary Costs'!R17</f>
        <v>1937.5</v>
      </c>
      <c r="N11" s="54">
        <f>'Salary Costs'!S17</f>
        <v>1937.5</v>
      </c>
      <c r="O11" s="54">
        <f>'Salary Costs'!T17</f>
        <v>1937.5</v>
      </c>
      <c r="P11" s="54">
        <f>'Salary Costs'!U17</f>
        <v>1937.5</v>
      </c>
      <c r="Q11" s="54">
        <f>'Salary Costs'!V17</f>
        <v>1937.5</v>
      </c>
      <c r="R11" s="54">
        <f>'Salary Costs'!W17</f>
        <v>1937.5</v>
      </c>
      <c r="S11" s="54">
        <f>'Salary Costs'!X17</f>
        <v>1937.5</v>
      </c>
      <c r="T11" s="54">
        <f>'Salary Costs'!Y17</f>
        <v>1937.5</v>
      </c>
      <c r="U11" s="54">
        <f>'Salary Costs'!Z17</f>
        <v>1937.5</v>
      </c>
      <c r="V11" s="54">
        <f>'Salary Costs'!AA17</f>
        <v>1937.5</v>
      </c>
      <c r="W11" s="54">
        <f>'Salary Costs'!AB17</f>
        <v>1937.5</v>
      </c>
      <c r="X11" s="54">
        <f>'Salary Costs'!AC17</f>
        <v>1937.5</v>
      </c>
      <c r="Y11" s="54">
        <f>'Salary Costs'!AD17</f>
        <v>1937.5</v>
      </c>
      <c r="Z11" s="54">
        <f>'Salary Costs'!AE17</f>
        <v>1937.5</v>
      </c>
      <c r="AA11" s="54">
        <f>'Salary Costs'!AF17</f>
        <v>1937.5</v>
      </c>
      <c r="AB11" s="54">
        <f>'Salary Costs'!AG17</f>
        <v>1937.5</v>
      </c>
      <c r="AC11" s="54">
        <f>'Salary Costs'!AH17</f>
        <v>1937.5</v>
      </c>
      <c r="AD11" s="54">
        <f>'Salary Costs'!AI17</f>
        <v>1937.5</v>
      </c>
      <c r="AE11" s="54">
        <f>'Salary Costs'!AJ17</f>
        <v>1937.5</v>
      </c>
      <c r="AF11" s="54">
        <f>'Salary Costs'!AK17</f>
        <v>1937.5</v>
      </c>
      <c r="AG11" s="54">
        <f>'Salary Costs'!AL17</f>
        <v>1937.5</v>
      </c>
      <c r="AH11" s="54">
        <f>'Salary Costs'!AM17</f>
        <v>1937.5</v>
      </c>
      <c r="AI11" s="54">
        <f>'Salary Costs'!AN17</f>
        <v>1937.5</v>
      </c>
      <c r="AJ11" s="54">
        <f>'Salary Costs'!AO17</f>
        <v>1937.5</v>
      </c>
      <c r="AK11" s="54">
        <f>'Salary Costs'!AP17</f>
        <v>1937.5</v>
      </c>
      <c r="AL11" s="54">
        <f>'Salary Costs'!AQ17</f>
        <v>1937.5</v>
      </c>
      <c r="AM11" s="54">
        <f>'Salary Costs'!AR17</f>
        <v>1937.5</v>
      </c>
      <c r="AN11" s="54">
        <f>'Salary Costs'!AS17</f>
        <v>1937.5</v>
      </c>
      <c r="AO11" s="54">
        <f>'Salary Costs'!AT17</f>
        <v>1937.5</v>
      </c>
    </row>
    <row r="12" spans="1:41" s="9" customFormat="1" x14ac:dyDescent="0.2">
      <c r="A12" s="41" t="s">
        <v>49</v>
      </c>
      <c r="B12" s="42">
        <f>SUM(B9:B11)</f>
        <v>23250</v>
      </c>
      <c r="C12" s="42">
        <f>SUM(C9:C11)</f>
        <v>23250</v>
      </c>
      <c r="D12" s="42">
        <f>SUM(D9:D11)</f>
        <v>23250</v>
      </c>
      <c r="E12" s="41"/>
      <c r="F12" s="42">
        <f t="shared" ref="F12:AO12" si="14">SUM(F9:F11)</f>
        <v>1937.5</v>
      </c>
      <c r="G12" s="42">
        <f t="shared" si="14"/>
        <v>1937.5</v>
      </c>
      <c r="H12" s="42">
        <f t="shared" si="14"/>
        <v>1937.5</v>
      </c>
      <c r="I12" s="42">
        <f t="shared" si="14"/>
        <v>1937.5</v>
      </c>
      <c r="J12" s="42">
        <f t="shared" si="14"/>
        <v>1937.5</v>
      </c>
      <c r="K12" s="42">
        <f t="shared" si="14"/>
        <v>1937.5</v>
      </c>
      <c r="L12" s="42">
        <f t="shared" si="14"/>
        <v>1937.5</v>
      </c>
      <c r="M12" s="42">
        <f t="shared" si="14"/>
        <v>1937.5</v>
      </c>
      <c r="N12" s="42">
        <f t="shared" si="14"/>
        <v>1937.5</v>
      </c>
      <c r="O12" s="42">
        <f t="shared" si="14"/>
        <v>1937.5</v>
      </c>
      <c r="P12" s="42">
        <f t="shared" si="14"/>
        <v>1937.5</v>
      </c>
      <c r="Q12" s="42">
        <f t="shared" si="14"/>
        <v>1937.5</v>
      </c>
      <c r="R12" s="42">
        <f t="shared" si="14"/>
        <v>1937.5</v>
      </c>
      <c r="S12" s="42">
        <f t="shared" si="14"/>
        <v>1937.5</v>
      </c>
      <c r="T12" s="42">
        <f t="shared" si="14"/>
        <v>1937.5</v>
      </c>
      <c r="U12" s="42">
        <f t="shared" si="14"/>
        <v>1937.5</v>
      </c>
      <c r="V12" s="42">
        <f t="shared" si="14"/>
        <v>1937.5</v>
      </c>
      <c r="W12" s="42">
        <f t="shared" si="14"/>
        <v>1937.5</v>
      </c>
      <c r="X12" s="42">
        <f t="shared" si="14"/>
        <v>1937.5</v>
      </c>
      <c r="Y12" s="42">
        <f t="shared" si="14"/>
        <v>1937.5</v>
      </c>
      <c r="Z12" s="42">
        <f t="shared" si="14"/>
        <v>1937.5</v>
      </c>
      <c r="AA12" s="42">
        <f t="shared" si="14"/>
        <v>1937.5</v>
      </c>
      <c r="AB12" s="42">
        <f t="shared" si="14"/>
        <v>1937.5</v>
      </c>
      <c r="AC12" s="42">
        <f t="shared" si="14"/>
        <v>1937.5</v>
      </c>
      <c r="AD12" s="42">
        <f t="shared" si="14"/>
        <v>1937.5</v>
      </c>
      <c r="AE12" s="42">
        <f t="shared" si="14"/>
        <v>1937.5</v>
      </c>
      <c r="AF12" s="42">
        <f t="shared" si="14"/>
        <v>1937.5</v>
      </c>
      <c r="AG12" s="42">
        <f t="shared" si="14"/>
        <v>1937.5</v>
      </c>
      <c r="AH12" s="42">
        <f t="shared" si="14"/>
        <v>1937.5</v>
      </c>
      <c r="AI12" s="42">
        <f t="shared" si="14"/>
        <v>1937.5</v>
      </c>
      <c r="AJ12" s="42">
        <f t="shared" si="14"/>
        <v>1937.5</v>
      </c>
      <c r="AK12" s="42">
        <f t="shared" si="14"/>
        <v>1937.5</v>
      </c>
      <c r="AL12" s="42">
        <f t="shared" si="14"/>
        <v>1937.5</v>
      </c>
      <c r="AM12" s="42">
        <f t="shared" si="14"/>
        <v>1937.5</v>
      </c>
      <c r="AN12" s="42">
        <f t="shared" si="14"/>
        <v>1937.5</v>
      </c>
      <c r="AO12" s="42">
        <f t="shared" si="14"/>
        <v>1937.5</v>
      </c>
    </row>
    <row r="13" spans="1:41" s="9" customFormat="1" x14ac:dyDescent="0.2">
      <c r="A13" s="8"/>
      <c r="B13" s="8"/>
      <c r="C13" s="8"/>
      <c r="D13" s="8"/>
      <c r="E13" s="8"/>
    </row>
    <row r="14" spans="1:41" s="9" customFormat="1" ht="16" thickBot="1" x14ac:dyDescent="0.25">
      <c r="A14" s="43" t="s">
        <v>41</v>
      </c>
      <c r="B14" s="44">
        <f>B6-B12</f>
        <v>-23250</v>
      </c>
      <c r="C14" s="44">
        <f>C6-C12</f>
        <v>-23250</v>
      </c>
      <c r="D14" s="44">
        <f>D6-D12</f>
        <v>-23250</v>
      </c>
      <c r="E14" s="43"/>
      <c r="F14" s="44">
        <f t="shared" ref="F14:AO14" si="15">F6-F12</f>
        <v>-1937.5</v>
      </c>
      <c r="G14" s="44">
        <f t="shared" si="15"/>
        <v>-1937.5</v>
      </c>
      <c r="H14" s="44">
        <f t="shared" si="15"/>
        <v>-1937.5</v>
      </c>
      <c r="I14" s="44">
        <f t="shared" si="15"/>
        <v>-1937.5</v>
      </c>
      <c r="J14" s="44">
        <f t="shared" si="15"/>
        <v>-1937.5</v>
      </c>
      <c r="K14" s="44">
        <f t="shared" si="15"/>
        <v>-1937.5</v>
      </c>
      <c r="L14" s="44">
        <f t="shared" si="15"/>
        <v>-1937.5</v>
      </c>
      <c r="M14" s="44">
        <f t="shared" si="15"/>
        <v>-1937.5</v>
      </c>
      <c r="N14" s="44">
        <f t="shared" si="15"/>
        <v>-1937.5</v>
      </c>
      <c r="O14" s="44">
        <f t="shared" si="15"/>
        <v>-1937.5</v>
      </c>
      <c r="P14" s="44">
        <f t="shared" si="15"/>
        <v>-1937.5</v>
      </c>
      <c r="Q14" s="44">
        <f t="shared" si="15"/>
        <v>-1937.5</v>
      </c>
      <c r="R14" s="44">
        <f t="shared" si="15"/>
        <v>-1937.5</v>
      </c>
      <c r="S14" s="44">
        <f t="shared" si="15"/>
        <v>-1937.5</v>
      </c>
      <c r="T14" s="44">
        <f t="shared" si="15"/>
        <v>-1937.5</v>
      </c>
      <c r="U14" s="44">
        <f t="shared" si="15"/>
        <v>-1937.5</v>
      </c>
      <c r="V14" s="44">
        <f t="shared" si="15"/>
        <v>-1937.5</v>
      </c>
      <c r="W14" s="44">
        <f t="shared" si="15"/>
        <v>-1937.5</v>
      </c>
      <c r="X14" s="44">
        <f t="shared" si="15"/>
        <v>-1937.5</v>
      </c>
      <c r="Y14" s="44">
        <f t="shared" si="15"/>
        <v>-1937.5</v>
      </c>
      <c r="Z14" s="44">
        <f t="shared" si="15"/>
        <v>-1937.5</v>
      </c>
      <c r="AA14" s="44">
        <f t="shared" si="15"/>
        <v>-1937.5</v>
      </c>
      <c r="AB14" s="44">
        <f t="shared" si="15"/>
        <v>-1937.5</v>
      </c>
      <c r="AC14" s="44">
        <f t="shared" si="15"/>
        <v>-1937.5</v>
      </c>
      <c r="AD14" s="44">
        <f t="shared" si="15"/>
        <v>-1937.5</v>
      </c>
      <c r="AE14" s="44">
        <f t="shared" si="15"/>
        <v>-1937.5</v>
      </c>
      <c r="AF14" s="44">
        <f t="shared" si="15"/>
        <v>-1937.5</v>
      </c>
      <c r="AG14" s="44">
        <f t="shared" si="15"/>
        <v>-1937.5</v>
      </c>
      <c r="AH14" s="44">
        <f t="shared" si="15"/>
        <v>-1937.5</v>
      </c>
      <c r="AI14" s="44">
        <f t="shared" si="15"/>
        <v>-1937.5</v>
      </c>
      <c r="AJ14" s="44">
        <f t="shared" si="15"/>
        <v>-1937.5</v>
      </c>
      <c r="AK14" s="44">
        <f t="shared" si="15"/>
        <v>-1937.5</v>
      </c>
      <c r="AL14" s="44">
        <f t="shared" si="15"/>
        <v>-1937.5</v>
      </c>
      <c r="AM14" s="44">
        <f t="shared" si="15"/>
        <v>-1937.5</v>
      </c>
      <c r="AN14" s="44">
        <f t="shared" si="15"/>
        <v>-1937.5</v>
      </c>
      <c r="AO14" s="44">
        <f t="shared" si="15"/>
        <v>-1937.5</v>
      </c>
    </row>
    <row r="15" spans="1:41" s="9" customFormat="1" x14ac:dyDescent="0.2">
      <c r="A15" s="8"/>
      <c r="B15" s="8"/>
      <c r="C15" s="8"/>
      <c r="D15" s="8"/>
      <c r="E15" s="8"/>
    </row>
    <row r="16" spans="1:41" x14ac:dyDescent="0.2">
      <c r="A16" s="40" t="s">
        <v>42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</row>
    <row r="17" spans="1:41" s="9" customFormat="1" x14ac:dyDescent="0.2">
      <c r="A17" s="8" t="s">
        <v>68</v>
      </c>
      <c r="B17" s="6">
        <f>SUM(F17:Q17)</f>
        <v>35250</v>
      </c>
      <c r="C17" s="6">
        <f>SUM(R17:AC17)</f>
        <v>35250</v>
      </c>
      <c r="D17" s="6">
        <f>SUM(AD17:AO17)</f>
        <v>35250</v>
      </c>
      <c r="E17" s="8"/>
      <c r="F17" s="6">
        <f>'Salary Costs'!K18</f>
        <v>2937.5</v>
      </c>
      <c r="G17" s="6">
        <f>'Salary Costs'!L18</f>
        <v>2937.5</v>
      </c>
      <c r="H17" s="6">
        <f>'Salary Costs'!M18</f>
        <v>2937.5</v>
      </c>
      <c r="I17" s="6">
        <f>'Salary Costs'!N18</f>
        <v>2937.5</v>
      </c>
      <c r="J17" s="6">
        <f>'Salary Costs'!O18</f>
        <v>2937.5</v>
      </c>
      <c r="K17" s="6">
        <f>'Salary Costs'!P18</f>
        <v>2937.5</v>
      </c>
      <c r="L17" s="6">
        <f>'Salary Costs'!Q18</f>
        <v>2937.5</v>
      </c>
      <c r="M17" s="6">
        <f>'Salary Costs'!R18</f>
        <v>2937.5</v>
      </c>
      <c r="N17" s="6">
        <f>'Salary Costs'!S18</f>
        <v>2937.5</v>
      </c>
      <c r="O17" s="6">
        <f>'Salary Costs'!T18</f>
        <v>2937.5</v>
      </c>
      <c r="P17" s="6">
        <f>'Salary Costs'!U18</f>
        <v>2937.5</v>
      </c>
      <c r="Q17" s="6">
        <f>'Salary Costs'!V18</f>
        <v>2937.5</v>
      </c>
      <c r="R17" s="6">
        <f>'Salary Costs'!W18</f>
        <v>2937.5</v>
      </c>
      <c r="S17" s="6">
        <f>'Salary Costs'!X18</f>
        <v>2937.5</v>
      </c>
      <c r="T17" s="6">
        <f>'Salary Costs'!Y18</f>
        <v>2937.5</v>
      </c>
      <c r="U17" s="6">
        <f>'Salary Costs'!Z18</f>
        <v>2937.5</v>
      </c>
      <c r="V17" s="6">
        <f>'Salary Costs'!AA18</f>
        <v>2937.5</v>
      </c>
      <c r="W17" s="6">
        <f>'Salary Costs'!AB18</f>
        <v>2937.5</v>
      </c>
      <c r="X17" s="6">
        <f>'Salary Costs'!AC18</f>
        <v>2937.5</v>
      </c>
      <c r="Y17" s="6">
        <f>'Salary Costs'!AD18</f>
        <v>2937.5</v>
      </c>
      <c r="Z17" s="6">
        <f>'Salary Costs'!AE18</f>
        <v>2937.5</v>
      </c>
      <c r="AA17" s="6">
        <f>'Salary Costs'!AF18</f>
        <v>2937.5</v>
      </c>
      <c r="AB17" s="6">
        <f>'Salary Costs'!AG18</f>
        <v>2937.5</v>
      </c>
      <c r="AC17" s="6">
        <f>'Salary Costs'!AH18</f>
        <v>2937.5</v>
      </c>
      <c r="AD17" s="6">
        <f>'Salary Costs'!AI18</f>
        <v>2937.5</v>
      </c>
      <c r="AE17" s="6">
        <f>'Salary Costs'!AJ18</f>
        <v>2937.5</v>
      </c>
      <c r="AF17" s="6">
        <f>'Salary Costs'!AK18</f>
        <v>2937.5</v>
      </c>
      <c r="AG17" s="6">
        <f>'Salary Costs'!AL18</f>
        <v>2937.5</v>
      </c>
      <c r="AH17" s="6">
        <f>'Salary Costs'!AM18</f>
        <v>2937.5</v>
      </c>
      <c r="AI17" s="6">
        <f>'Salary Costs'!AN18</f>
        <v>2937.5</v>
      </c>
      <c r="AJ17" s="6">
        <f>'Salary Costs'!AO18</f>
        <v>2937.5</v>
      </c>
      <c r="AK17" s="6">
        <f>'Salary Costs'!AP18</f>
        <v>2937.5</v>
      </c>
      <c r="AL17" s="6">
        <f>'Salary Costs'!AQ18</f>
        <v>2937.5</v>
      </c>
      <c r="AM17" s="6">
        <f>'Salary Costs'!AR18</f>
        <v>2937.5</v>
      </c>
      <c r="AN17" s="6">
        <f>'Salary Costs'!AS18</f>
        <v>2937.5</v>
      </c>
      <c r="AO17" s="6">
        <f>'Salary Costs'!AT18</f>
        <v>2937.5</v>
      </c>
    </row>
    <row r="18" spans="1:41" s="9" customFormat="1" x14ac:dyDescent="0.2">
      <c r="A18" s="8" t="s">
        <v>84</v>
      </c>
      <c r="B18" s="6">
        <f>SUM(F18:Q18)</f>
        <v>0</v>
      </c>
      <c r="C18" s="6">
        <f>SUM(R18:AC18)</f>
        <v>0</v>
      </c>
      <c r="D18" s="6">
        <f>SUM(AD18:AO18)</f>
        <v>0</v>
      </c>
      <c r="E18" s="8"/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0</v>
      </c>
      <c r="AJ18" s="24">
        <v>0</v>
      </c>
      <c r="AK18" s="24">
        <v>0</v>
      </c>
      <c r="AL18" s="24">
        <v>0</v>
      </c>
      <c r="AM18" s="24">
        <v>0</v>
      </c>
      <c r="AN18" s="24">
        <v>0</v>
      </c>
      <c r="AO18" s="24">
        <v>0</v>
      </c>
    </row>
    <row r="19" spans="1:41" s="9" customFormat="1" x14ac:dyDescent="0.2">
      <c r="A19" s="8" t="s">
        <v>81</v>
      </c>
      <c r="B19" s="6">
        <f t="shared" ref="B19" si="16">SUM(F19:Q19)</f>
        <v>0</v>
      </c>
      <c r="C19" s="6">
        <f t="shared" ref="C19" si="17">SUM(R19:AC19)</f>
        <v>0</v>
      </c>
      <c r="D19" s="6">
        <f t="shared" ref="D19" si="18">SUM(AD19:AO19)</f>
        <v>0</v>
      </c>
      <c r="E19" s="8"/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4">
        <v>0</v>
      </c>
      <c r="AM19" s="24">
        <v>0</v>
      </c>
      <c r="AN19" s="24">
        <v>0</v>
      </c>
      <c r="AO19" s="24">
        <v>0</v>
      </c>
    </row>
    <row r="20" spans="1:41" s="9" customFormat="1" x14ac:dyDescent="0.2">
      <c r="A20" s="8" t="s">
        <v>43</v>
      </c>
      <c r="B20" s="6">
        <f t="shared" ref="B20:B33" si="19">SUM(F20:Q20)</f>
        <v>0</v>
      </c>
      <c r="C20" s="6">
        <f t="shared" ref="C20:C33" si="20">SUM(R20:AC20)</f>
        <v>0</v>
      </c>
      <c r="D20" s="6">
        <f t="shared" ref="D20:D33" si="21">SUM(AD20:AO20)</f>
        <v>0</v>
      </c>
      <c r="E20" s="8"/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0</v>
      </c>
    </row>
    <row r="21" spans="1:41" s="9" customFormat="1" x14ac:dyDescent="0.2">
      <c r="A21" s="8" t="s">
        <v>44</v>
      </c>
      <c r="B21" s="6">
        <f t="shared" si="19"/>
        <v>0</v>
      </c>
      <c r="C21" s="6">
        <f t="shared" si="20"/>
        <v>0</v>
      </c>
      <c r="D21" s="6">
        <f t="shared" si="21"/>
        <v>0</v>
      </c>
      <c r="E21" s="8"/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0</v>
      </c>
      <c r="AL21" s="24">
        <v>0</v>
      </c>
      <c r="AM21" s="24">
        <v>0</v>
      </c>
      <c r="AN21" s="24">
        <v>0</v>
      </c>
      <c r="AO21" s="24">
        <v>0</v>
      </c>
    </row>
    <row r="22" spans="1:41" s="9" customFormat="1" x14ac:dyDescent="0.2">
      <c r="A22" s="8" t="s">
        <v>83</v>
      </c>
      <c r="B22" s="6">
        <f t="shared" ref="B22" si="22">SUM(F22:Q22)</f>
        <v>0</v>
      </c>
      <c r="C22" s="6">
        <f t="shared" ref="C22" si="23">SUM(R22:AC22)</f>
        <v>0</v>
      </c>
      <c r="D22" s="6">
        <f t="shared" ref="D22" si="24">SUM(AD22:AO22)</f>
        <v>0</v>
      </c>
      <c r="E22" s="8"/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24">
        <v>0</v>
      </c>
      <c r="AM22" s="24">
        <v>0</v>
      </c>
      <c r="AN22" s="24">
        <v>0</v>
      </c>
      <c r="AO22" s="24">
        <v>0</v>
      </c>
    </row>
    <row r="23" spans="1:41" s="9" customFormat="1" x14ac:dyDescent="0.2">
      <c r="A23" s="8" t="s">
        <v>73</v>
      </c>
      <c r="B23" s="6">
        <f t="shared" ref="B23" si="25">SUM(F23:Q23)</f>
        <v>0</v>
      </c>
      <c r="C23" s="6">
        <f t="shared" ref="C23" si="26">SUM(R23:AC23)</f>
        <v>0</v>
      </c>
      <c r="D23" s="6">
        <f t="shared" ref="D23" si="27">SUM(AD23:AO23)</f>
        <v>0</v>
      </c>
      <c r="E23" s="8"/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4">
        <v>0</v>
      </c>
      <c r="AM23" s="24">
        <v>0</v>
      </c>
      <c r="AN23" s="24">
        <v>0</v>
      </c>
      <c r="AO23" s="24">
        <v>0</v>
      </c>
    </row>
    <row r="24" spans="1:41" s="9" customFormat="1" x14ac:dyDescent="0.2">
      <c r="A24" s="8" t="s">
        <v>74</v>
      </c>
      <c r="B24" s="6">
        <f t="shared" ref="B24" si="28">SUM(F24:Q24)</f>
        <v>0</v>
      </c>
      <c r="C24" s="6">
        <f t="shared" ref="C24" si="29">SUM(R24:AC24)</f>
        <v>0</v>
      </c>
      <c r="D24" s="6">
        <f t="shared" ref="D24" si="30">SUM(AD24:AO24)</f>
        <v>0</v>
      </c>
      <c r="E24" s="8"/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0</v>
      </c>
      <c r="AL24" s="24">
        <v>0</v>
      </c>
      <c r="AM24" s="24">
        <v>0</v>
      </c>
      <c r="AN24" s="24">
        <v>0</v>
      </c>
      <c r="AO24" s="24">
        <v>0</v>
      </c>
    </row>
    <row r="25" spans="1:41" s="9" customFormat="1" x14ac:dyDescent="0.2">
      <c r="A25" s="8" t="s">
        <v>75</v>
      </c>
      <c r="B25" s="6">
        <f t="shared" ref="B25:B27" si="31">SUM(F25:Q25)</f>
        <v>0</v>
      </c>
      <c r="C25" s="6">
        <f t="shared" ref="C25:C27" si="32">SUM(R25:AC25)</f>
        <v>0</v>
      </c>
      <c r="D25" s="6">
        <f t="shared" ref="D25:D27" si="33">SUM(AD25:AO25)</f>
        <v>0</v>
      </c>
      <c r="E25" s="8"/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</row>
    <row r="26" spans="1:41" s="9" customFormat="1" x14ac:dyDescent="0.2">
      <c r="A26" s="8" t="s">
        <v>82</v>
      </c>
      <c r="B26" s="6">
        <f t="shared" ref="B26" si="34">SUM(F26:Q26)</f>
        <v>0</v>
      </c>
      <c r="C26" s="6">
        <f t="shared" ref="C26" si="35">SUM(R26:AC26)</f>
        <v>0</v>
      </c>
      <c r="D26" s="6">
        <f t="shared" ref="D26" si="36">SUM(AD26:AO26)</f>
        <v>0</v>
      </c>
      <c r="E26" s="8"/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</row>
    <row r="27" spans="1:41" s="9" customFormat="1" x14ac:dyDescent="0.2">
      <c r="A27" s="8" t="s">
        <v>85</v>
      </c>
      <c r="B27" s="6">
        <f t="shared" si="31"/>
        <v>0</v>
      </c>
      <c r="C27" s="6">
        <f t="shared" si="32"/>
        <v>0</v>
      </c>
      <c r="D27" s="6">
        <f t="shared" si="33"/>
        <v>0</v>
      </c>
      <c r="E27" s="8"/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</row>
    <row r="28" spans="1:41" s="9" customFormat="1" x14ac:dyDescent="0.2">
      <c r="A28" s="8" t="s">
        <v>76</v>
      </c>
      <c r="B28" s="6">
        <f t="shared" si="19"/>
        <v>0</v>
      </c>
      <c r="C28" s="6">
        <f t="shared" si="20"/>
        <v>0</v>
      </c>
      <c r="D28" s="6">
        <f t="shared" si="21"/>
        <v>0</v>
      </c>
      <c r="E28" s="8"/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0</v>
      </c>
    </row>
    <row r="29" spans="1:41" s="9" customFormat="1" x14ac:dyDescent="0.2">
      <c r="A29" s="8" t="s">
        <v>77</v>
      </c>
      <c r="B29" s="6">
        <f t="shared" ref="B29:B30" si="37">SUM(F29:Q29)</f>
        <v>0</v>
      </c>
      <c r="C29" s="6">
        <f t="shared" ref="C29:C30" si="38">SUM(R29:AC29)</f>
        <v>0</v>
      </c>
      <c r="D29" s="6">
        <f t="shared" ref="D29:D30" si="39">SUM(AD29:AO29)</f>
        <v>0</v>
      </c>
      <c r="E29" s="8"/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</row>
    <row r="30" spans="1:41" s="9" customFormat="1" x14ac:dyDescent="0.2">
      <c r="A30" s="8" t="s">
        <v>78</v>
      </c>
      <c r="B30" s="6">
        <f t="shared" si="37"/>
        <v>0</v>
      </c>
      <c r="C30" s="6">
        <f t="shared" si="38"/>
        <v>0</v>
      </c>
      <c r="D30" s="6">
        <f t="shared" si="39"/>
        <v>0</v>
      </c>
      <c r="E30" s="8"/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</row>
    <row r="31" spans="1:41" s="9" customFormat="1" x14ac:dyDescent="0.2">
      <c r="A31" s="8" t="s">
        <v>79</v>
      </c>
      <c r="B31" s="6">
        <f t="shared" si="19"/>
        <v>0</v>
      </c>
      <c r="C31" s="6">
        <f t="shared" si="20"/>
        <v>0</v>
      </c>
      <c r="D31" s="6">
        <f t="shared" si="21"/>
        <v>0</v>
      </c>
      <c r="E31" s="8"/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</row>
    <row r="32" spans="1:41" s="9" customFormat="1" x14ac:dyDescent="0.2">
      <c r="A32" s="8" t="s">
        <v>80</v>
      </c>
      <c r="B32" s="6">
        <f t="shared" si="19"/>
        <v>0</v>
      </c>
      <c r="C32" s="6">
        <f t="shared" si="20"/>
        <v>0</v>
      </c>
      <c r="D32" s="6">
        <f t="shared" si="21"/>
        <v>0</v>
      </c>
      <c r="E32" s="8"/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24">
        <v>0</v>
      </c>
      <c r="AN32" s="24">
        <v>0</v>
      </c>
      <c r="AO32" s="24">
        <v>0</v>
      </c>
    </row>
    <row r="33" spans="1:41" s="9" customFormat="1" x14ac:dyDescent="0.2">
      <c r="A33" s="8" t="s">
        <v>45</v>
      </c>
      <c r="B33" s="7">
        <f t="shared" si="19"/>
        <v>0</v>
      </c>
      <c r="C33" s="7">
        <f t="shared" si="20"/>
        <v>0</v>
      </c>
      <c r="D33" s="7">
        <f t="shared" si="21"/>
        <v>0</v>
      </c>
      <c r="E33" s="8"/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0</v>
      </c>
      <c r="AL33" s="24">
        <v>0</v>
      </c>
      <c r="AM33" s="24">
        <v>0</v>
      </c>
      <c r="AN33" s="24">
        <v>0</v>
      </c>
      <c r="AO33" s="24">
        <v>0</v>
      </c>
    </row>
    <row r="34" spans="1:41" s="9" customFormat="1" x14ac:dyDescent="0.2">
      <c r="A34" s="41" t="s">
        <v>50</v>
      </c>
      <c r="B34" s="42">
        <f>SUM(B17:B33)</f>
        <v>35250</v>
      </c>
      <c r="C34" s="42">
        <f t="shared" ref="C34:D34" si="40">SUM(C17:C33)</f>
        <v>35250</v>
      </c>
      <c r="D34" s="42">
        <f t="shared" si="40"/>
        <v>35250</v>
      </c>
      <c r="E34" s="41"/>
      <c r="F34" s="42">
        <f>SUM(F17:F33)</f>
        <v>2937.5</v>
      </c>
      <c r="G34" s="42">
        <f t="shared" ref="G34:L34" si="41">SUM(G17:G33)</f>
        <v>2937.5</v>
      </c>
      <c r="H34" s="42">
        <f t="shared" si="41"/>
        <v>2937.5</v>
      </c>
      <c r="I34" s="42">
        <f t="shared" si="41"/>
        <v>2937.5</v>
      </c>
      <c r="J34" s="42">
        <f t="shared" si="41"/>
        <v>2937.5</v>
      </c>
      <c r="K34" s="42">
        <f t="shared" si="41"/>
        <v>2937.5</v>
      </c>
      <c r="L34" s="42">
        <f t="shared" si="41"/>
        <v>2937.5</v>
      </c>
      <c r="M34" s="42">
        <f>SUM(M17:M33)</f>
        <v>2937.5</v>
      </c>
      <c r="N34" s="42">
        <f t="shared" ref="N34:AO34" si="42">SUM(N17:N33)</f>
        <v>2937.5</v>
      </c>
      <c r="O34" s="42">
        <f t="shared" si="42"/>
        <v>2937.5</v>
      </c>
      <c r="P34" s="42">
        <f t="shared" si="42"/>
        <v>2937.5</v>
      </c>
      <c r="Q34" s="42">
        <f t="shared" si="42"/>
        <v>2937.5</v>
      </c>
      <c r="R34" s="42">
        <f t="shared" si="42"/>
        <v>2937.5</v>
      </c>
      <c r="S34" s="42">
        <f t="shared" si="42"/>
        <v>2937.5</v>
      </c>
      <c r="T34" s="42">
        <f t="shared" si="42"/>
        <v>2937.5</v>
      </c>
      <c r="U34" s="42">
        <f t="shared" si="42"/>
        <v>2937.5</v>
      </c>
      <c r="V34" s="42">
        <f t="shared" si="42"/>
        <v>2937.5</v>
      </c>
      <c r="W34" s="42">
        <f t="shared" si="42"/>
        <v>2937.5</v>
      </c>
      <c r="X34" s="42">
        <f t="shared" si="42"/>
        <v>2937.5</v>
      </c>
      <c r="Y34" s="42">
        <f>SUM(Y17:Y33)</f>
        <v>2937.5</v>
      </c>
      <c r="Z34" s="42">
        <f t="shared" si="42"/>
        <v>2937.5</v>
      </c>
      <c r="AA34" s="42">
        <f t="shared" si="42"/>
        <v>2937.5</v>
      </c>
      <c r="AB34" s="42">
        <f t="shared" si="42"/>
        <v>2937.5</v>
      </c>
      <c r="AC34" s="42">
        <f t="shared" si="42"/>
        <v>2937.5</v>
      </c>
      <c r="AD34" s="42">
        <f t="shared" si="42"/>
        <v>2937.5</v>
      </c>
      <c r="AE34" s="42">
        <f t="shared" si="42"/>
        <v>2937.5</v>
      </c>
      <c r="AF34" s="42">
        <f t="shared" si="42"/>
        <v>2937.5</v>
      </c>
      <c r="AG34" s="42">
        <f t="shared" si="42"/>
        <v>2937.5</v>
      </c>
      <c r="AH34" s="42">
        <f t="shared" si="42"/>
        <v>2937.5</v>
      </c>
      <c r="AI34" s="42">
        <f t="shared" si="42"/>
        <v>2937.5</v>
      </c>
      <c r="AJ34" s="42">
        <f t="shared" si="42"/>
        <v>2937.5</v>
      </c>
      <c r="AK34" s="42">
        <f t="shared" si="42"/>
        <v>2937.5</v>
      </c>
      <c r="AL34" s="42">
        <f t="shared" si="42"/>
        <v>2937.5</v>
      </c>
      <c r="AM34" s="42">
        <f t="shared" si="42"/>
        <v>2937.5</v>
      </c>
      <c r="AN34" s="42">
        <f t="shared" si="42"/>
        <v>2937.5</v>
      </c>
      <c r="AO34" s="42">
        <f t="shared" si="42"/>
        <v>2937.5</v>
      </c>
    </row>
    <row r="35" spans="1:41" s="9" customFormat="1" x14ac:dyDescent="0.2"/>
    <row r="36" spans="1:41" s="9" customFormat="1" ht="16" thickBot="1" x14ac:dyDescent="0.25">
      <c r="A36" s="38" t="s">
        <v>18</v>
      </c>
      <c r="B36" s="39">
        <f>B6-B12-B34</f>
        <v>-58500</v>
      </c>
      <c r="C36" s="39">
        <f>C6-C12-C34</f>
        <v>-58500</v>
      </c>
      <c r="D36" s="39">
        <f>D6-D12-D34</f>
        <v>-58500</v>
      </c>
      <c r="E36" s="38"/>
      <c r="F36" s="39">
        <f t="shared" ref="F36:AO36" si="43">F6-F12-F34</f>
        <v>-4875</v>
      </c>
      <c r="G36" s="39">
        <f t="shared" si="43"/>
        <v>-4875</v>
      </c>
      <c r="H36" s="39">
        <f t="shared" si="43"/>
        <v>-4875</v>
      </c>
      <c r="I36" s="39">
        <f t="shared" si="43"/>
        <v>-4875</v>
      </c>
      <c r="J36" s="39">
        <f t="shared" si="43"/>
        <v>-4875</v>
      </c>
      <c r="K36" s="39">
        <f t="shared" si="43"/>
        <v>-4875</v>
      </c>
      <c r="L36" s="39">
        <f t="shared" si="43"/>
        <v>-4875</v>
      </c>
      <c r="M36" s="39">
        <f t="shared" si="43"/>
        <v>-4875</v>
      </c>
      <c r="N36" s="39">
        <f t="shared" si="43"/>
        <v>-4875</v>
      </c>
      <c r="O36" s="39">
        <f t="shared" si="43"/>
        <v>-4875</v>
      </c>
      <c r="P36" s="39">
        <f t="shared" si="43"/>
        <v>-4875</v>
      </c>
      <c r="Q36" s="39">
        <f t="shared" si="43"/>
        <v>-4875</v>
      </c>
      <c r="R36" s="39">
        <f t="shared" si="43"/>
        <v>-4875</v>
      </c>
      <c r="S36" s="39">
        <f t="shared" si="43"/>
        <v>-4875</v>
      </c>
      <c r="T36" s="39">
        <f t="shared" si="43"/>
        <v>-4875</v>
      </c>
      <c r="U36" s="39">
        <f t="shared" si="43"/>
        <v>-4875</v>
      </c>
      <c r="V36" s="39">
        <f t="shared" si="43"/>
        <v>-4875</v>
      </c>
      <c r="W36" s="39">
        <f t="shared" si="43"/>
        <v>-4875</v>
      </c>
      <c r="X36" s="39">
        <f t="shared" si="43"/>
        <v>-4875</v>
      </c>
      <c r="Y36" s="39">
        <f t="shared" si="43"/>
        <v>-4875</v>
      </c>
      <c r="Z36" s="39">
        <f t="shared" si="43"/>
        <v>-4875</v>
      </c>
      <c r="AA36" s="39">
        <f t="shared" si="43"/>
        <v>-4875</v>
      </c>
      <c r="AB36" s="39">
        <f t="shared" si="43"/>
        <v>-4875</v>
      </c>
      <c r="AC36" s="39">
        <f t="shared" si="43"/>
        <v>-4875</v>
      </c>
      <c r="AD36" s="39">
        <f t="shared" si="43"/>
        <v>-4875</v>
      </c>
      <c r="AE36" s="39">
        <f t="shared" si="43"/>
        <v>-4875</v>
      </c>
      <c r="AF36" s="39">
        <f t="shared" si="43"/>
        <v>-4875</v>
      </c>
      <c r="AG36" s="39">
        <f t="shared" si="43"/>
        <v>-4875</v>
      </c>
      <c r="AH36" s="39">
        <f t="shared" si="43"/>
        <v>-4875</v>
      </c>
      <c r="AI36" s="39">
        <f t="shared" si="43"/>
        <v>-4875</v>
      </c>
      <c r="AJ36" s="39">
        <f t="shared" si="43"/>
        <v>-4875</v>
      </c>
      <c r="AK36" s="39">
        <f t="shared" si="43"/>
        <v>-4875</v>
      </c>
      <c r="AL36" s="39">
        <f t="shared" si="43"/>
        <v>-4875</v>
      </c>
      <c r="AM36" s="39">
        <f t="shared" si="43"/>
        <v>-4875</v>
      </c>
      <c r="AN36" s="39">
        <f t="shared" si="43"/>
        <v>-4875</v>
      </c>
      <c r="AO36" s="39">
        <f t="shared" si="43"/>
        <v>-4875</v>
      </c>
    </row>
    <row r="37" spans="1:41" s="9" customFormat="1" x14ac:dyDescent="0.2">
      <c r="A37" s="8"/>
      <c r="B37" s="8"/>
      <c r="C37" s="8"/>
      <c r="D37" s="8"/>
      <c r="E37" s="8"/>
    </row>
    <row r="38" spans="1:41" x14ac:dyDescent="0.2">
      <c r="A38" s="40" t="s">
        <v>19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</row>
    <row r="39" spans="1:41" s="9" customFormat="1" x14ac:dyDescent="0.2">
      <c r="A39" s="8" t="s">
        <v>47</v>
      </c>
      <c r="B39" s="5">
        <f t="shared" ref="B39" si="44">SUM(F39:Q39)</f>
        <v>0</v>
      </c>
      <c r="C39" s="5">
        <f t="shared" ref="C39" si="45">SUM(R39:AC39)</f>
        <v>0</v>
      </c>
      <c r="D39" s="5">
        <f t="shared" ref="D39" si="46">SUM(AD39:AO39)</f>
        <v>0</v>
      </c>
      <c r="E39" s="8"/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</row>
    <row r="40" spans="1:41" s="9" customFormat="1" x14ac:dyDescent="0.2">
      <c r="A40" s="8" t="s">
        <v>95</v>
      </c>
      <c r="B40" s="6">
        <f t="shared" ref="B40:B42" si="47">SUM(F40:Q40)</f>
        <v>0</v>
      </c>
      <c r="C40" s="6">
        <f t="shared" ref="C40:C42" si="48">SUM(R40:AC40)</f>
        <v>0</v>
      </c>
      <c r="D40" s="6">
        <f t="shared" ref="D40:D42" si="49">SUM(AD40:AO40)</f>
        <v>0</v>
      </c>
      <c r="E40" s="8"/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</row>
    <row r="41" spans="1:41" s="9" customFormat="1" x14ac:dyDescent="0.2">
      <c r="A41" s="8" t="s">
        <v>95</v>
      </c>
      <c r="B41" s="6">
        <f t="shared" si="47"/>
        <v>0</v>
      </c>
      <c r="C41" s="6">
        <f t="shared" si="48"/>
        <v>0</v>
      </c>
      <c r="D41" s="6">
        <f t="shared" si="49"/>
        <v>0</v>
      </c>
      <c r="E41" s="8"/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  <c r="AG41" s="53">
        <v>0</v>
      </c>
      <c r="AH41" s="53">
        <v>0</v>
      </c>
      <c r="AI41" s="53">
        <v>0</v>
      </c>
      <c r="AJ41" s="53">
        <v>0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</row>
    <row r="42" spans="1:41" s="9" customFormat="1" x14ac:dyDescent="0.2">
      <c r="A42" s="8" t="s">
        <v>95</v>
      </c>
      <c r="B42" s="7">
        <f t="shared" si="47"/>
        <v>0</v>
      </c>
      <c r="C42" s="7">
        <f t="shared" si="48"/>
        <v>0</v>
      </c>
      <c r="D42" s="7">
        <f t="shared" si="49"/>
        <v>0</v>
      </c>
      <c r="E42" s="8"/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0</v>
      </c>
      <c r="AJ42" s="53">
        <v>0</v>
      </c>
      <c r="AK42" s="53">
        <v>0</v>
      </c>
      <c r="AL42" s="53">
        <v>0</v>
      </c>
      <c r="AM42" s="53">
        <v>0</v>
      </c>
      <c r="AN42" s="53">
        <v>0</v>
      </c>
      <c r="AO42" s="53">
        <v>0</v>
      </c>
    </row>
    <row r="43" spans="1:41" s="9" customFormat="1" x14ac:dyDescent="0.2">
      <c r="A43" s="41" t="s">
        <v>19</v>
      </c>
      <c r="B43" s="42">
        <f t="shared" ref="B43:D43" si="50">SUM(B39:B42)</f>
        <v>0</v>
      </c>
      <c r="C43" s="42">
        <f t="shared" si="50"/>
        <v>0</v>
      </c>
      <c r="D43" s="42">
        <f t="shared" si="50"/>
        <v>0</v>
      </c>
      <c r="E43" s="41"/>
      <c r="F43" s="42">
        <f>SUM(F39:F42)</f>
        <v>0</v>
      </c>
      <c r="G43" s="42">
        <f t="shared" ref="G43:AO43" si="51">SUM(G39:G42)</f>
        <v>0</v>
      </c>
      <c r="H43" s="42">
        <f t="shared" si="51"/>
        <v>0</v>
      </c>
      <c r="I43" s="42">
        <f t="shared" si="51"/>
        <v>0</v>
      </c>
      <c r="J43" s="42">
        <f t="shared" si="51"/>
        <v>0</v>
      </c>
      <c r="K43" s="42">
        <f t="shared" si="51"/>
        <v>0</v>
      </c>
      <c r="L43" s="42">
        <f t="shared" si="51"/>
        <v>0</v>
      </c>
      <c r="M43" s="42">
        <f t="shared" si="51"/>
        <v>0</v>
      </c>
      <c r="N43" s="42">
        <f t="shared" si="51"/>
        <v>0</v>
      </c>
      <c r="O43" s="42">
        <f t="shared" si="51"/>
        <v>0</v>
      </c>
      <c r="P43" s="42">
        <f t="shared" si="51"/>
        <v>0</v>
      </c>
      <c r="Q43" s="42">
        <f t="shared" si="51"/>
        <v>0</v>
      </c>
      <c r="R43" s="42">
        <f t="shared" si="51"/>
        <v>0</v>
      </c>
      <c r="S43" s="42">
        <f t="shared" si="51"/>
        <v>0</v>
      </c>
      <c r="T43" s="42">
        <f t="shared" si="51"/>
        <v>0</v>
      </c>
      <c r="U43" s="42">
        <f t="shared" si="51"/>
        <v>0</v>
      </c>
      <c r="V43" s="42">
        <f t="shared" si="51"/>
        <v>0</v>
      </c>
      <c r="W43" s="42">
        <f t="shared" si="51"/>
        <v>0</v>
      </c>
      <c r="X43" s="42">
        <f t="shared" si="51"/>
        <v>0</v>
      </c>
      <c r="Y43" s="42">
        <f t="shared" si="51"/>
        <v>0</v>
      </c>
      <c r="Z43" s="42">
        <f t="shared" si="51"/>
        <v>0</v>
      </c>
      <c r="AA43" s="42">
        <f t="shared" si="51"/>
        <v>0</v>
      </c>
      <c r="AB43" s="42">
        <f t="shared" si="51"/>
        <v>0</v>
      </c>
      <c r="AC43" s="42">
        <f t="shared" si="51"/>
        <v>0</v>
      </c>
      <c r="AD43" s="42">
        <f t="shared" si="51"/>
        <v>0</v>
      </c>
      <c r="AE43" s="42">
        <f t="shared" si="51"/>
        <v>0</v>
      </c>
      <c r="AF43" s="42">
        <f t="shared" si="51"/>
        <v>0</v>
      </c>
      <c r="AG43" s="42">
        <f t="shared" si="51"/>
        <v>0</v>
      </c>
      <c r="AH43" s="42">
        <f t="shared" si="51"/>
        <v>0</v>
      </c>
      <c r="AI43" s="42">
        <f t="shared" si="51"/>
        <v>0</v>
      </c>
      <c r="AJ43" s="42">
        <f t="shared" si="51"/>
        <v>0</v>
      </c>
      <c r="AK43" s="42">
        <f t="shared" si="51"/>
        <v>0</v>
      </c>
      <c r="AL43" s="42">
        <f t="shared" si="51"/>
        <v>0</v>
      </c>
      <c r="AM43" s="42">
        <f t="shared" si="51"/>
        <v>0</v>
      </c>
      <c r="AN43" s="42">
        <f t="shared" si="51"/>
        <v>0</v>
      </c>
      <c r="AO43" s="42">
        <f t="shared" si="51"/>
        <v>0</v>
      </c>
    </row>
    <row r="44" spans="1:41" s="9" customFormat="1" x14ac:dyDescent="0.2">
      <c r="A44" s="8"/>
      <c r="B44" s="8"/>
      <c r="C44" s="8"/>
      <c r="D44" s="8"/>
      <c r="E44" s="8"/>
    </row>
    <row r="45" spans="1:41" x14ac:dyDescent="0.2">
      <c r="A45" s="40" t="s">
        <v>91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</row>
    <row r="46" spans="1:41" s="9" customFormat="1" x14ac:dyDescent="0.2">
      <c r="A46" s="8" t="s">
        <v>92</v>
      </c>
      <c r="B46" s="5">
        <f t="shared" ref="B46" si="52">SUM(F46:Q46)</f>
        <v>0</v>
      </c>
      <c r="C46" s="5">
        <f t="shared" ref="C46:C50" si="53">SUM(R46:AC46)</f>
        <v>0</v>
      </c>
      <c r="D46" s="5">
        <f t="shared" ref="D46:D50" si="54">SUM(AD46:AO46)</f>
        <v>0</v>
      </c>
      <c r="E46" s="8"/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0</v>
      </c>
      <c r="AN46" s="53">
        <v>0</v>
      </c>
      <c r="AO46" s="53">
        <v>0</v>
      </c>
    </row>
    <row r="47" spans="1:41" s="9" customFormat="1" x14ac:dyDescent="0.2">
      <c r="A47" s="8" t="s">
        <v>93</v>
      </c>
      <c r="B47" s="6">
        <f t="shared" ref="B47:B50" si="55">SUM(F47:Q47)</f>
        <v>0</v>
      </c>
      <c r="C47" s="6">
        <f t="shared" si="53"/>
        <v>0</v>
      </c>
      <c r="D47" s="6">
        <f t="shared" si="54"/>
        <v>0</v>
      </c>
      <c r="E47" s="8"/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0</v>
      </c>
      <c r="AG47" s="53">
        <v>0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0</v>
      </c>
      <c r="AO47" s="53">
        <v>0</v>
      </c>
    </row>
    <row r="48" spans="1:41" s="9" customFormat="1" x14ac:dyDescent="0.2">
      <c r="A48" s="8" t="s">
        <v>96</v>
      </c>
      <c r="B48" s="6">
        <f t="shared" si="55"/>
        <v>0</v>
      </c>
      <c r="C48" s="6">
        <f t="shared" si="53"/>
        <v>0</v>
      </c>
      <c r="D48" s="6">
        <f t="shared" si="54"/>
        <v>0</v>
      </c>
      <c r="E48" s="8"/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  <c r="AG48" s="53">
        <v>0</v>
      </c>
      <c r="AH48" s="53">
        <v>0</v>
      </c>
      <c r="AI48" s="53">
        <v>0</v>
      </c>
      <c r="AJ48" s="53">
        <v>0</v>
      </c>
      <c r="AK48" s="53">
        <v>0</v>
      </c>
      <c r="AL48" s="53">
        <v>0</v>
      </c>
      <c r="AM48" s="53">
        <v>0</v>
      </c>
      <c r="AN48" s="53">
        <v>0</v>
      </c>
      <c r="AO48" s="53">
        <v>0</v>
      </c>
    </row>
    <row r="49" spans="1:41" s="9" customFormat="1" x14ac:dyDescent="0.2">
      <c r="A49" s="8" t="s">
        <v>97</v>
      </c>
      <c r="B49" s="6">
        <f t="shared" ref="B49" si="56">SUM(F49:Q49)</f>
        <v>0</v>
      </c>
      <c r="C49" s="6">
        <f t="shared" ref="C49" si="57">SUM(R49:AC49)</f>
        <v>0</v>
      </c>
      <c r="D49" s="6">
        <f t="shared" ref="D49" si="58">SUM(AD49:AO49)</f>
        <v>0</v>
      </c>
      <c r="E49" s="8"/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3">
        <v>0</v>
      </c>
      <c r="AM49" s="53">
        <v>0</v>
      </c>
      <c r="AN49" s="53">
        <v>0</v>
      </c>
      <c r="AO49" s="53">
        <v>0</v>
      </c>
    </row>
    <row r="50" spans="1:41" s="9" customFormat="1" x14ac:dyDescent="0.2">
      <c r="A50" s="8" t="s">
        <v>94</v>
      </c>
      <c r="B50" s="6">
        <f t="shared" si="55"/>
        <v>0</v>
      </c>
      <c r="C50" s="6">
        <f t="shared" si="53"/>
        <v>0</v>
      </c>
      <c r="D50" s="6">
        <f t="shared" si="54"/>
        <v>0</v>
      </c>
      <c r="E50" s="8"/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0</v>
      </c>
    </row>
    <row r="51" spans="1:41" s="9" customFormat="1" x14ac:dyDescent="0.2">
      <c r="A51" s="41" t="s">
        <v>91</v>
      </c>
      <c r="B51" s="42">
        <f>SUM(B46:B50)</f>
        <v>0</v>
      </c>
      <c r="C51" s="42">
        <f>SUM(C46:C50)</f>
        <v>0</v>
      </c>
      <c r="D51" s="42">
        <f>SUM(D46:D50)</f>
        <v>0</v>
      </c>
      <c r="E51" s="41"/>
      <c r="F51" s="42">
        <f t="shared" ref="F51:AO51" si="59">SUM(F46:F50)</f>
        <v>0</v>
      </c>
      <c r="G51" s="42">
        <f t="shared" si="59"/>
        <v>0</v>
      </c>
      <c r="H51" s="42">
        <f t="shared" si="59"/>
        <v>0</v>
      </c>
      <c r="I51" s="42">
        <f t="shared" si="59"/>
        <v>0</v>
      </c>
      <c r="J51" s="42">
        <f t="shared" si="59"/>
        <v>0</v>
      </c>
      <c r="K51" s="42">
        <f t="shared" si="59"/>
        <v>0</v>
      </c>
      <c r="L51" s="42">
        <f t="shared" si="59"/>
        <v>0</v>
      </c>
      <c r="M51" s="42">
        <f t="shared" si="59"/>
        <v>0</v>
      </c>
      <c r="N51" s="42">
        <f t="shared" si="59"/>
        <v>0</v>
      </c>
      <c r="O51" s="42">
        <f t="shared" si="59"/>
        <v>0</v>
      </c>
      <c r="P51" s="42">
        <f t="shared" si="59"/>
        <v>0</v>
      </c>
      <c r="Q51" s="42">
        <f t="shared" si="59"/>
        <v>0</v>
      </c>
      <c r="R51" s="42">
        <f t="shared" si="59"/>
        <v>0</v>
      </c>
      <c r="S51" s="42">
        <f t="shared" si="59"/>
        <v>0</v>
      </c>
      <c r="T51" s="42">
        <f t="shared" si="59"/>
        <v>0</v>
      </c>
      <c r="U51" s="42">
        <f t="shared" si="59"/>
        <v>0</v>
      </c>
      <c r="V51" s="42">
        <f t="shared" si="59"/>
        <v>0</v>
      </c>
      <c r="W51" s="42">
        <f t="shared" si="59"/>
        <v>0</v>
      </c>
      <c r="X51" s="42">
        <f t="shared" si="59"/>
        <v>0</v>
      </c>
      <c r="Y51" s="42">
        <f t="shared" si="59"/>
        <v>0</v>
      </c>
      <c r="Z51" s="42">
        <f t="shared" si="59"/>
        <v>0</v>
      </c>
      <c r="AA51" s="42">
        <f t="shared" si="59"/>
        <v>0</v>
      </c>
      <c r="AB51" s="42">
        <f t="shared" si="59"/>
        <v>0</v>
      </c>
      <c r="AC51" s="42">
        <f t="shared" si="59"/>
        <v>0</v>
      </c>
      <c r="AD51" s="42">
        <f t="shared" si="59"/>
        <v>0</v>
      </c>
      <c r="AE51" s="42">
        <f t="shared" si="59"/>
        <v>0</v>
      </c>
      <c r="AF51" s="42">
        <f t="shared" si="59"/>
        <v>0</v>
      </c>
      <c r="AG51" s="42">
        <f t="shared" si="59"/>
        <v>0</v>
      </c>
      <c r="AH51" s="42">
        <f t="shared" si="59"/>
        <v>0</v>
      </c>
      <c r="AI51" s="42">
        <f t="shared" si="59"/>
        <v>0</v>
      </c>
      <c r="AJ51" s="42">
        <f t="shared" si="59"/>
        <v>0</v>
      </c>
      <c r="AK51" s="42">
        <f t="shared" si="59"/>
        <v>0</v>
      </c>
      <c r="AL51" s="42">
        <f t="shared" si="59"/>
        <v>0</v>
      </c>
      <c r="AM51" s="42">
        <f t="shared" si="59"/>
        <v>0</v>
      </c>
      <c r="AN51" s="42">
        <f t="shared" si="59"/>
        <v>0</v>
      </c>
      <c r="AO51" s="42">
        <f t="shared" si="59"/>
        <v>0</v>
      </c>
    </row>
    <row r="52" spans="1:41" s="9" customFormat="1" x14ac:dyDescent="0.2">
      <c r="A52" s="8"/>
      <c r="B52" s="8"/>
      <c r="C52" s="8"/>
      <c r="D52" s="8"/>
      <c r="E52" s="8"/>
    </row>
    <row r="53" spans="1:41" s="9" customFormat="1" x14ac:dyDescent="0.2">
      <c r="A53" s="41" t="s">
        <v>48</v>
      </c>
      <c r="B53" s="42"/>
      <c r="C53" s="42"/>
      <c r="D53" s="42"/>
      <c r="E53" s="41"/>
      <c r="F53" s="42">
        <f>F36-F43+F51</f>
        <v>-4875</v>
      </c>
      <c r="G53" s="42">
        <f t="shared" ref="G53:AO53" si="60">G36-G43+G51</f>
        <v>-4875</v>
      </c>
      <c r="H53" s="42">
        <f t="shared" si="60"/>
        <v>-4875</v>
      </c>
      <c r="I53" s="42">
        <f t="shared" si="60"/>
        <v>-4875</v>
      </c>
      <c r="J53" s="42">
        <f t="shared" si="60"/>
        <v>-4875</v>
      </c>
      <c r="K53" s="42">
        <f t="shared" si="60"/>
        <v>-4875</v>
      </c>
      <c r="L53" s="42">
        <f t="shared" si="60"/>
        <v>-4875</v>
      </c>
      <c r="M53" s="42">
        <f t="shared" si="60"/>
        <v>-4875</v>
      </c>
      <c r="N53" s="42">
        <f t="shared" si="60"/>
        <v>-4875</v>
      </c>
      <c r="O53" s="42">
        <f t="shared" si="60"/>
        <v>-4875</v>
      </c>
      <c r="P53" s="42">
        <f t="shared" si="60"/>
        <v>-4875</v>
      </c>
      <c r="Q53" s="42">
        <f t="shared" si="60"/>
        <v>-4875</v>
      </c>
      <c r="R53" s="42">
        <f t="shared" si="60"/>
        <v>-4875</v>
      </c>
      <c r="S53" s="42">
        <f t="shared" si="60"/>
        <v>-4875</v>
      </c>
      <c r="T53" s="42">
        <f t="shared" si="60"/>
        <v>-4875</v>
      </c>
      <c r="U53" s="42">
        <f t="shared" si="60"/>
        <v>-4875</v>
      </c>
      <c r="V53" s="42">
        <f t="shared" si="60"/>
        <v>-4875</v>
      </c>
      <c r="W53" s="42">
        <f t="shared" si="60"/>
        <v>-4875</v>
      </c>
      <c r="X53" s="42">
        <f t="shared" si="60"/>
        <v>-4875</v>
      </c>
      <c r="Y53" s="42">
        <f t="shared" si="60"/>
        <v>-4875</v>
      </c>
      <c r="Z53" s="42">
        <f t="shared" si="60"/>
        <v>-4875</v>
      </c>
      <c r="AA53" s="42">
        <f t="shared" si="60"/>
        <v>-4875</v>
      </c>
      <c r="AB53" s="42">
        <f t="shared" si="60"/>
        <v>-4875</v>
      </c>
      <c r="AC53" s="42">
        <f t="shared" si="60"/>
        <v>-4875</v>
      </c>
      <c r="AD53" s="42">
        <f t="shared" si="60"/>
        <v>-4875</v>
      </c>
      <c r="AE53" s="42">
        <f t="shared" si="60"/>
        <v>-4875</v>
      </c>
      <c r="AF53" s="42">
        <f t="shared" si="60"/>
        <v>-4875</v>
      </c>
      <c r="AG53" s="42">
        <f t="shared" si="60"/>
        <v>-4875</v>
      </c>
      <c r="AH53" s="42">
        <f t="shared" si="60"/>
        <v>-4875</v>
      </c>
      <c r="AI53" s="42">
        <f t="shared" si="60"/>
        <v>-4875</v>
      </c>
      <c r="AJ53" s="42">
        <f t="shared" si="60"/>
        <v>-4875</v>
      </c>
      <c r="AK53" s="42">
        <f t="shared" si="60"/>
        <v>-4875</v>
      </c>
      <c r="AL53" s="42">
        <f t="shared" si="60"/>
        <v>-4875</v>
      </c>
      <c r="AM53" s="42">
        <f t="shared" si="60"/>
        <v>-4875</v>
      </c>
      <c r="AN53" s="42">
        <f t="shared" si="60"/>
        <v>-4875</v>
      </c>
      <c r="AO53" s="42">
        <f t="shared" si="60"/>
        <v>-4875</v>
      </c>
    </row>
    <row r="54" spans="1:41" s="9" customFormat="1" x14ac:dyDescent="0.2"/>
    <row r="55" spans="1:41" s="9" customFormat="1" x14ac:dyDescent="0.2">
      <c r="A55" s="41" t="s">
        <v>46</v>
      </c>
      <c r="B55" s="42"/>
      <c r="C55" s="42"/>
      <c r="D55" s="42"/>
      <c r="E55" s="41"/>
      <c r="F55" s="42">
        <f>F53</f>
        <v>-4875</v>
      </c>
      <c r="G55" s="42">
        <f>F55+G53</f>
        <v>-9750</v>
      </c>
      <c r="H55" s="42">
        <f>G55+H53</f>
        <v>-14625</v>
      </c>
      <c r="I55" s="42">
        <f>H55+I53</f>
        <v>-19500</v>
      </c>
      <c r="J55" s="42">
        <f>I55+J53</f>
        <v>-24375</v>
      </c>
      <c r="K55" s="42">
        <f t="shared" ref="K55" si="61">J55+K53</f>
        <v>-29250</v>
      </c>
      <c r="L55" s="42">
        <f t="shared" ref="L55" si="62">K55+L53</f>
        <v>-34125</v>
      </c>
      <c r="M55" s="42">
        <f t="shared" ref="M55" si="63">L55+M53</f>
        <v>-39000</v>
      </c>
      <c r="N55" s="42">
        <f t="shared" ref="N55" si="64">M55+N53</f>
        <v>-43875</v>
      </c>
      <c r="O55" s="42">
        <f t="shared" ref="O55" si="65">N55+O53</f>
        <v>-48750</v>
      </c>
      <c r="P55" s="42">
        <f t="shared" ref="P55" si="66">O55+P53</f>
        <v>-53625</v>
      </c>
      <c r="Q55" s="42">
        <f t="shared" ref="Q55" si="67">P55+Q53</f>
        <v>-58500</v>
      </c>
      <c r="R55" s="42">
        <f t="shared" ref="R55" si="68">Q55+R53</f>
        <v>-63375</v>
      </c>
      <c r="S55" s="42">
        <f t="shared" ref="S55" si="69">R55+S53</f>
        <v>-68250</v>
      </c>
      <c r="T55" s="42">
        <f t="shared" ref="T55" si="70">S55+T53</f>
        <v>-73125</v>
      </c>
      <c r="U55" s="42">
        <f t="shared" ref="U55" si="71">T55+U53</f>
        <v>-78000</v>
      </c>
      <c r="V55" s="42">
        <f t="shared" ref="V55" si="72">U55+V53</f>
        <v>-82875</v>
      </c>
      <c r="W55" s="42">
        <f t="shared" ref="W55" si="73">V55+W53</f>
        <v>-87750</v>
      </c>
      <c r="X55" s="42">
        <f t="shared" ref="X55" si="74">W55+X53</f>
        <v>-92625</v>
      </c>
      <c r="Y55" s="42">
        <f t="shared" ref="Y55" si="75">X55+Y53</f>
        <v>-97500</v>
      </c>
      <c r="Z55" s="42">
        <f t="shared" ref="Z55" si="76">Y55+Z53</f>
        <v>-102375</v>
      </c>
      <c r="AA55" s="42">
        <f t="shared" ref="AA55" si="77">Z55+AA53</f>
        <v>-107250</v>
      </c>
      <c r="AB55" s="42">
        <f t="shared" ref="AB55" si="78">AA55+AB53</f>
        <v>-112125</v>
      </c>
      <c r="AC55" s="42">
        <f t="shared" ref="AC55" si="79">AB55+AC53</f>
        <v>-117000</v>
      </c>
      <c r="AD55" s="42">
        <f t="shared" ref="AD55" si="80">AC55+AD53</f>
        <v>-121875</v>
      </c>
      <c r="AE55" s="42">
        <f t="shared" ref="AE55" si="81">AD55+AE53</f>
        <v>-126750</v>
      </c>
      <c r="AF55" s="42">
        <f t="shared" ref="AF55" si="82">AE55+AF53</f>
        <v>-131625</v>
      </c>
      <c r="AG55" s="42">
        <f t="shared" ref="AG55" si="83">AF55+AG53</f>
        <v>-136500</v>
      </c>
      <c r="AH55" s="42">
        <f t="shared" ref="AH55" si="84">AG55+AH53</f>
        <v>-141375</v>
      </c>
      <c r="AI55" s="42">
        <f t="shared" ref="AI55" si="85">AH55+AI53</f>
        <v>-146250</v>
      </c>
      <c r="AJ55" s="42">
        <f t="shared" ref="AJ55" si="86">AI55+AJ53</f>
        <v>-151125</v>
      </c>
      <c r="AK55" s="42">
        <f t="shared" ref="AK55" si="87">AJ55+AK53</f>
        <v>-156000</v>
      </c>
      <c r="AL55" s="42">
        <f t="shared" ref="AL55" si="88">AK55+AL53</f>
        <v>-160875</v>
      </c>
      <c r="AM55" s="42">
        <f t="shared" ref="AM55" si="89">AL55+AM53</f>
        <v>-165750</v>
      </c>
      <c r="AN55" s="42">
        <f t="shared" ref="AN55" si="90">AM55+AN53</f>
        <v>-170625</v>
      </c>
      <c r="AO55" s="42">
        <f t="shared" ref="AO55" si="91">AN55+AO53</f>
        <v>-175500</v>
      </c>
    </row>
    <row r="56" spans="1:41" s="9" customFormat="1" x14ac:dyDescent="0.2">
      <c r="A56" s="8"/>
      <c r="B56" s="8"/>
      <c r="C56" s="8"/>
      <c r="D56" s="8"/>
      <c r="E56" s="8"/>
    </row>
    <row r="57" spans="1:41" s="9" customFormat="1" x14ac:dyDescent="0.2">
      <c r="A57" s="8"/>
      <c r="B57" s="8"/>
      <c r="C57" s="8"/>
      <c r="D57" s="8"/>
      <c r="E57" s="8"/>
    </row>
    <row r="58" spans="1:41" s="9" customFormat="1" x14ac:dyDescent="0.2">
      <c r="A58" s="8"/>
      <c r="B58" s="8"/>
      <c r="C58" s="8"/>
      <c r="D58" s="8"/>
      <c r="E58" s="8"/>
    </row>
    <row r="59" spans="1:41" s="9" customFormat="1" x14ac:dyDescent="0.2">
      <c r="A59" s="29" t="s">
        <v>90</v>
      </c>
      <c r="B59" s="30">
        <f>MIN(F55:AO55)</f>
        <v>-175500</v>
      </c>
      <c r="C59" s="8"/>
      <c r="D59" s="8"/>
      <c r="E59" s="8"/>
    </row>
  </sheetData>
  <mergeCells count="1">
    <mergeCell ref="B1:D1"/>
  </mergeCells>
  <phoneticPr fontId="8" type="noConversion"/>
  <pageMargins left="0.7" right="0.7" top="0.75" bottom="0.75" header="0.3" footer="0.3"/>
  <pageSetup orientation="portrait" horizontalDpi="300" verticalDpi="300" r:id="rId1"/>
  <ignoredErrors>
    <ignoredError sqref="B35:D35 B37:D42 C36 B18:D19 B21:D33 B20:C20 D20 B4:D4 B7:D7 B46:D50 C5:D5 B9:D9 B8:C8" formulaRange="1"/>
    <ignoredError sqref="B5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7E70E-184B-0943-B0D0-747A87E5C60F}">
  <dimension ref="A1:AT26"/>
  <sheetViews>
    <sheetView zoomScale="181" zoomScaleNormal="100" workbookViewId="0">
      <selection activeCell="D26" sqref="D26"/>
    </sheetView>
  </sheetViews>
  <sheetFormatPr baseColWidth="10" defaultColWidth="9.1640625" defaultRowHeight="12" x14ac:dyDescent="0.15"/>
  <cols>
    <col min="1" max="1" width="11" style="4" bestFit="1" customWidth="1"/>
    <col min="2" max="2" width="11" style="4" customWidth="1"/>
    <col min="3" max="3" width="13.1640625" style="4" bestFit="1" customWidth="1"/>
    <col min="4" max="4" width="28" style="4" bestFit="1" customWidth="1"/>
    <col min="5" max="5" width="7.6640625" style="4" customWidth="1"/>
    <col min="6" max="6" width="12.33203125" style="4" customWidth="1"/>
    <col min="7" max="7" width="11.1640625" style="4" bestFit="1" customWidth="1"/>
    <col min="8" max="9" width="9.83203125" style="4" bestFit="1" customWidth="1"/>
    <col min="10" max="10" width="11.1640625" style="4" bestFit="1" customWidth="1"/>
    <col min="11" max="46" width="9.83203125" style="4" customWidth="1"/>
    <col min="47" max="16384" width="9.1640625" style="4"/>
  </cols>
  <sheetData>
    <row r="1" spans="1:46" ht="17.25" customHeight="1" x14ac:dyDescent="0.15">
      <c r="A1" s="45"/>
      <c r="B1" s="45"/>
      <c r="C1" s="46"/>
      <c r="D1" s="47"/>
      <c r="E1" s="45"/>
      <c r="F1" s="45"/>
      <c r="G1" s="45"/>
      <c r="H1" s="45"/>
      <c r="I1" s="45"/>
      <c r="J1" s="48"/>
      <c r="K1" s="31">
        <f>'Overall  P&amp;L'!F1</f>
        <v>46143</v>
      </c>
      <c r="L1" s="31">
        <f>EDATE(K1,1)</f>
        <v>46174</v>
      </c>
      <c r="M1" s="31">
        <f t="shared" ref="M1:AT1" si="0">EDATE(L1,1)</f>
        <v>46204</v>
      </c>
      <c r="N1" s="31">
        <f t="shared" si="0"/>
        <v>46235</v>
      </c>
      <c r="O1" s="31">
        <f t="shared" si="0"/>
        <v>46266</v>
      </c>
      <c r="P1" s="31">
        <f t="shared" si="0"/>
        <v>46296</v>
      </c>
      <c r="Q1" s="31">
        <f t="shared" si="0"/>
        <v>46327</v>
      </c>
      <c r="R1" s="31">
        <f t="shared" si="0"/>
        <v>46357</v>
      </c>
      <c r="S1" s="31">
        <f t="shared" si="0"/>
        <v>46388</v>
      </c>
      <c r="T1" s="31">
        <f t="shared" si="0"/>
        <v>46419</v>
      </c>
      <c r="U1" s="31">
        <f t="shared" si="0"/>
        <v>46447</v>
      </c>
      <c r="V1" s="31">
        <f t="shared" si="0"/>
        <v>46478</v>
      </c>
      <c r="W1" s="31">
        <f t="shared" si="0"/>
        <v>46508</v>
      </c>
      <c r="X1" s="31">
        <f t="shared" si="0"/>
        <v>46539</v>
      </c>
      <c r="Y1" s="31">
        <f t="shared" si="0"/>
        <v>46569</v>
      </c>
      <c r="Z1" s="31">
        <f t="shared" si="0"/>
        <v>46600</v>
      </c>
      <c r="AA1" s="31">
        <f t="shared" si="0"/>
        <v>46631</v>
      </c>
      <c r="AB1" s="31">
        <f t="shared" si="0"/>
        <v>46661</v>
      </c>
      <c r="AC1" s="31">
        <f t="shared" si="0"/>
        <v>46692</v>
      </c>
      <c r="AD1" s="31">
        <f t="shared" si="0"/>
        <v>46722</v>
      </c>
      <c r="AE1" s="31">
        <f t="shared" si="0"/>
        <v>46753</v>
      </c>
      <c r="AF1" s="31">
        <f t="shared" si="0"/>
        <v>46784</v>
      </c>
      <c r="AG1" s="31">
        <f t="shared" si="0"/>
        <v>46813</v>
      </c>
      <c r="AH1" s="31">
        <f t="shared" si="0"/>
        <v>46844</v>
      </c>
      <c r="AI1" s="31">
        <f t="shared" si="0"/>
        <v>46874</v>
      </c>
      <c r="AJ1" s="31">
        <f t="shared" si="0"/>
        <v>46905</v>
      </c>
      <c r="AK1" s="31">
        <f t="shared" si="0"/>
        <v>46935</v>
      </c>
      <c r="AL1" s="31">
        <f t="shared" si="0"/>
        <v>46966</v>
      </c>
      <c r="AM1" s="31">
        <f t="shared" si="0"/>
        <v>46997</v>
      </c>
      <c r="AN1" s="31">
        <f t="shared" si="0"/>
        <v>47027</v>
      </c>
      <c r="AO1" s="31">
        <f t="shared" si="0"/>
        <v>47058</v>
      </c>
      <c r="AP1" s="31">
        <f t="shared" si="0"/>
        <v>47088</v>
      </c>
      <c r="AQ1" s="31">
        <f t="shared" si="0"/>
        <v>47119</v>
      </c>
      <c r="AR1" s="31">
        <f t="shared" si="0"/>
        <v>47150</v>
      </c>
      <c r="AS1" s="31">
        <f t="shared" si="0"/>
        <v>47178</v>
      </c>
      <c r="AT1" s="31">
        <f t="shared" si="0"/>
        <v>47209</v>
      </c>
    </row>
    <row r="2" spans="1:46" s="10" customFormat="1" x14ac:dyDescent="0.15">
      <c r="A2" s="12" t="s">
        <v>53</v>
      </c>
      <c r="B2" s="12" t="s">
        <v>52</v>
      </c>
      <c r="C2" s="12" t="s">
        <v>58</v>
      </c>
      <c r="D2" s="12" t="s">
        <v>59</v>
      </c>
      <c r="E2" s="17" t="s">
        <v>54</v>
      </c>
      <c r="F2" s="17" t="s">
        <v>63</v>
      </c>
      <c r="G2" s="17" t="s">
        <v>62</v>
      </c>
      <c r="H2" s="17" t="s">
        <v>51</v>
      </c>
      <c r="I2" s="18" t="s">
        <v>55</v>
      </c>
      <c r="J2" s="19" t="s">
        <v>56</v>
      </c>
      <c r="K2" s="16" t="s">
        <v>64</v>
      </c>
      <c r="L2" s="16" t="s">
        <v>1</v>
      </c>
      <c r="M2" s="16" t="s">
        <v>2</v>
      </c>
      <c r="N2" s="16" t="s">
        <v>3</v>
      </c>
      <c r="O2" s="16" t="s">
        <v>4</v>
      </c>
      <c r="P2" s="16" t="s">
        <v>5</v>
      </c>
      <c r="Q2" s="16" t="s">
        <v>6</v>
      </c>
      <c r="R2" s="16" t="s">
        <v>7</v>
      </c>
      <c r="S2" s="16" t="s">
        <v>8</v>
      </c>
      <c r="T2" s="16" t="s">
        <v>9</v>
      </c>
      <c r="U2" s="16" t="s">
        <v>10</v>
      </c>
      <c r="V2" s="16" t="s">
        <v>11</v>
      </c>
      <c r="W2" s="16" t="s">
        <v>12</v>
      </c>
      <c r="X2" s="16" t="s">
        <v>13</v>
      </c>
      <c r="Y2" s="16" t="s">
        <v>14</v>
      </c>
      <c r="Z2" s="16" t="s">
        <v>15</v>
      </c>
      <c r="AA2" s="16" t="s">
        <v>16</v>
      </c>
      <c r="AB2" s="16" t="s">
        <v>17</v>
      </c>
      <c r="AC2" s="16" t="s">
        <v>20</v>
      </c>
      <c r="AD2" s="16" t="s">
        <v>21</v>
      </c>
      <c r="AE2" s="16" t="s">
        <v>22</v>
      </c>
      <c r="AF2" s="16" t="s">
        <v>23</v>
      </c>
      <c r="AG2" s="16" t="s">
        <v>24</v>
      </c>
      <c r="AH2" s="16" t="s">
        <v>25</v>
      </c>
      <c r="AI2" s="16" t="s">
        <v>26</v>
      </c>
      <c r="AJ2" s="16" t="s">
        <v>27</v>
      </c>
      <c r="AK2" s="16" t="s">
        <v>28</v>
      </c>
      <c r="AL2" s="16" t="s">
        <v>29</v>
      </c>
      <c r="AM2" s="16" t="s">
        <v>30</v>
      </c>
      <c r="AN2" s="16" t="s">
        <v>31</v>
      </c>
      <c r="AO2" s="16" t="s">
        <v>32</v>
      </c>
      <c r="AP2" s="16" t="s">
        <v>33</v>
      </c>
      <c r="AQ2" s="16" t="s">
        <v>34</v>
      </c>
      <c r="AR2" s="16" t="s">
        <v>35</v>
      </c>
      <c r="AS2" s="16" t="s">
        <v>36</v>
      </c>
      <c r="AT2" s="16" t="s">
        <v>37</v>
      </c>
    </row>
    <row r="3" spans="1:46" x14ac:dyDescent="0.15">
      <c r="A3" s="20" t="s">
        <v>98</v>
      </c>
      <c r="B3" s="20" t="s">
        <v>98</v>
      </c>
      <c r="C3" s="20" t="s">
        <v>57</v>
      </c>
      <c r="D3" s="20" t="s">
        <v>98</v>
      </c>
      <c r="E3" s="21">
        <v>1</v>
      </c>
      <c r="F3" s="23">
        <v>30000</v>
      </c>
      <c r="G3" s="22">
        <f>F3*E3</f>
        <v>30000</v>
      </c>
      <c r="H3" s="22">
        <f>MAX(0,SUM(G3-'Salary Costs'!$E$25)*'Salary Costs'!$E$26)</f>
        <v>3750</v>
      </c>
      <c r="I3" s="22">
        <f>G3*'Salary Costs'!$E$24</f>
        <v>1500</v>
      </c>
      <c r="J3" s="22">
        <f>SUM(G3:I3)</f>
        <v>35250</v>
      </c>
      <c r="K3" s="11">
        <f t="shared" ref="K3:AH4" si="1">$J3/12</f>
        <v>2937.5</v>
      </c>
      <c r="L3" s="11">
        <f t="shared" si="1"/>
        <v>2937.5</v>
      </c>
      <c r="M3" s="11">
        <f t="shared" si="1"/>
        <v>2937.5</v>
      </c>
      <c r="N3" s="11">
        <f t="shared" si="1"/>
        <v>2937.5</v>
      </c>
      <c r="O3" s="11">
        <f t="shared" si="1"/>
        <v>2937.5</v>
      </c>
      <c r="P3" s="11">
        <f t="shared" si="1"/>
        <v>2937.5</v>
      </c>
      <c r="Q3" s="11">
        <f t="shared" si="1"/>
        <v>2937.5</v>
      </c>
      <c r="R3" s="11">
        <f t="shared" si="1"/>
        <v>2937.5</v>
      </c>
      <c r="S3" s="11">
        <f t="shared" si="1"/>
        <v>2937.5</v>
      </c>
      <c r="T3" s="11">
        <f t="shared" si="1"/>
        <v>2937.5</v>
      </c>
      <c r="U3" s="11">
        <f t="shared" si="1"/>
        <v>2937.5</v>
      </c>
      <c r="V3" s="11">
        <f t="shared" si="1"/>
        <v>2937.5</v>
      </c>
      <c r="W3" s="11">
        <f t="shared" si="1"/>
        <v>2937.5</v>
      </c>
      <c r="X3" s="11">
        <f t="shared" si="1"/>
        <v>2937.5</v>
      </c>
      <c r="Y3" s="11">
        <f t="shared" si="1"/>
        <v>2937.5</v>
      </c>
      <c r="Z3" s="11">
        <f t="shared" si="1"/>
        <v>2937.5</v>
      </c>
      <c r="AA3" s="11">
        <f t="shared" si="1"/>
        <v>2937.5</v>
      </c>
      <c r="AB3" s="11">
        <f t="shared" si="1"/>
        <v>2937.5</v>
      </c>
      <c r="AC3" s="11">
        <f t="shared" si="1"/>
        <v>2937.5</v>
      </c>
      <c r="AD3" s="11">
        <f t="shared" si="1"/>
        <v>2937.5</v>
      </c>
      <c r="AE3" s="11">
        <f t="shared" si="1"/>
        <v>2937.5</v>
      </c>
      <c r="AF3" s="11">
        <f t="shared" si="1"/>
        <v>2937.5</v>
      </c>
      <c r="AG3" s="11">
        <f t="shared" si="1"/>
        <v>2937.5</v>
      </c>
      <c r="AH3" s="11">
        <f t="shared" si="1"/>
        <v>2937.5</v>
      </c>
      <c r="AI3" s="11">
        <f t="shared" ref="AI3:AS3" si="2">$J3/12</f>
        <v>2937.5</v>
      </c>
      <c r="AJ3" s="11">
        <f t="shared" si="2"/>
        <v>2937.5</v>
      </c>
      <c r="AK3" s="11">
        <f t="shared" si="2"/>
        <v>2937.5</v>
      </c>
      <c r="AL3" s="11">
        <f t="shared" si="2"/>
        <v>2937.5</v>
      </c>
      <c r="AM3" s="11">
        <f t="shared" si="2"/>
        <v>2937.5</v>
      </c>
      <c r="AN3" s="11">
        <f t="shared" si="2"/>
        <v>2937.5</v>
      </c>
      <c r="AO3" s="11">
        <f t="shared" si="2"/>
        <v>2937.5</v>
      </c>
      <c r="AP3" s="11">
        <f t="shared" si="2"/>
        <v>2937.5</v>
      </c>
      <c r="AQ3" s="11">
        <f t="shared" si="2"/>
        <v>2937.5</v>
      </c>
      <c r="AR3" s="11">
        <f t="shared" si="2"/>
        <v>2937.5</v>
      </c>
      <c r="AS3" s="11">
        <f t="shared" si="2"/>
        <v>2937.5</v>
      </c>
      <c r="AT3" s="11">
        <f t="shared" ref="AT3:AT15" si="3">$J3/12</f>
        <v>2937.5</v>
      </c>
    </row>
    <row r="4" spans="1:46" x14ac:dyDescent="0.15">
      <c r="A4" s="20" t="s">
        <v>98</v>
      </c>
      <c r="B4" s="20" t="s">
        <v>98</v>
      </c>
      <c r="C4" s="20" t="s">
        <v>99</v>
      </c>
      <c r="D4" s="20" t="s">
        <v>98</v>
      </c>
      <c r="E4" s="21">
        <v>1</v>
      </c>
      <c r="F4" s="23">
        <v>20000</v>
      </c>
      <c r="G4" s="22">
        <f t="shared" ref="G4:G15" si="4">F4*E4</f>
        <v>20000</v>
      </c>
      <c r="H4" s="22">
        <f>MAX(0,SUM(G4-'Salary Costs'!$E$25)*'Salary Costs'!$E$26)</f>
        <v>2250</v>
      </c>
      <c r="I4" s="22">
        <f>G4*'Salary Costs'!$E$24</f>
        <v>1000</v>
      </c>
      <c r="J4" s="22">
        <f t="shared" ref="J4:J5" si="5">SUM(G4:I4)</f>
        <v>23250</v>
      </c>
      <c r="K4" s="11">
        <f t="shared" si="1"/>
        <v>1937.5</v>
      </c>
      <c r="L4" s="11">
        <f t="shared" si="1"/>
        <v>1937.5</v>
      </c>
      <c r="M4" s="11">
        <f t="shared" si="1"/>
        <v>1937.5</v>
      </c>
      <c r="N4" s="11">
        <f t="shared" si="1"/>
        <v>1937.5</v>
      </c>
      <c r="O4" s="11">
        <f t="shared" si="1"/>
        <v>1937.5</v>
      </c>
      <c r="P4" s="11">
        <f t="shared" si="1"/>
        <v>1937.5</v>
      </c>
      <c r="Q4" s="11">
        <f t="shared" si="1"/>
        <v>1937.5</v>
      </c>
      <c r="R4" s="11">
        <f t="shared" si="1"/>
        <v>1937.5</v>
      </c>
      <c r="S4" s="11">
        <f t="shared" si="1"/>
        <v>1937.5</v>
      </c>
      <c r="T4" s="11">
        <f t="shared" si="1"/>
        <v>1937.5</v>
      </c>
      <c r="U4" s="11">
        <f t="shared" si="1"/>
        <v>1937.5</v>
      </c>
      <c r="V4" s="11">
        <f t="shared" si="1"/>
        <v>1937.5</v>
      </c>
      <c r="W4" s="11">
        <f t="shared" si="1"/>
        <v>1937.5</v>
      </c>
      <c r="X4" s="11">
        <f t="shared" si="1"/>
        <v>1937.5</v>
      </c>
      <c r="Y4" s="11">
        <f t="shared" si="1"/>
        <v>1937.5</v>
      </c>
      <c r="Z4" s="11">
        <f t="shared" si="1"/>
        <v>1937.5</v>
      </c>
      <c r="AA4" s="11">
        <f t="shared" si="1"/>
        <v>1937.5</v>
      </c>
      <c r="AB4" s="11">
        <f t="shared" si="1"/>
        <v>1937.5</v>
      </c>
      <c r="AC4" s="11">
        <f t="shared" si="1"/>
        <v>1937.5</v>
      </c>
      <c r="AD4" s="11">
        <f t="shared" si="1"/>
        <v>1937.5</v>
      </c>
      <c r="AE4" s="11">
        <f t="shared" si="1"/>
        <v>1937.5</v>
      </c>
      <c r="AF4" s="11">
        <f t="shared" si="1"/>
        <v>1937.5</v>
      </c>
      <c r="AG4" s="11">
        <f t="shared" si="1"/>
        <v>1937.5</v>
      </c>
      <c r="AH4" s="11">
        <f t="shared" si="1"/>
        <v>1937.5</v>
      </c>
      <c r="AI4" s="11">
        <f t="shared" ref="AI4:AS4" si="6">$J4/12</f>
        <v>1937.5</v>
      </c>
      <c r="AJ4" s="11">
        <f t="shared" si="6"/>
        <v>1937.5</v>
      </c>
      <c r="AK4" s="11">
        <f t="shared" si="6"/>
        <v>1937.5</v>
      </c>
      <c r="AL4" s="11">
        <f t="shared" si="6"/>
        <v>1937.5</v>
      </c>
      <c r="AM4" s="11">
        <f t="shared" si="6"/>
        <v>1937.5</v>
      </c>
      <c r="AN4" s="11">
        <f t="shared" si="6"/>
        <v>1937.5</v>
      </c>
      <c r="AO4" s="11">
        <f t="shared" si="6"/>
        <v>1937.5</v>
      </c>
      <c r="AP4" s="11">
        <f t="shared" si="6"/>
        <v>1937.5</v>
      </c>
      <c r="AQ4" s="11">
        <f t="shared" si="6"/>
        <v>1937.5</v>
      </c>
      <c r="AR4" s="11">
        <f t="shared" si="6"/>
        <v>1937.5</v>
      </c>
      <c r="AS4" s="11">
        <f t="shared" si="6"/>
        <v>1937.5</v>
      </c>
      <c r="AT4" s="11">
        <f t="shared" si="3"/>
        <v>1937.5</v>
      </c>
    </row>
    <row r="5" spans="1:46" x14ac:dyDescent="0.15">
      <c r="A5" s="20" t="s">
        <v>98</v>
      </c>
      <c r="B5" s="20" t="s">
        <v>98</v>
      </c>
      <c r="C5" s="20" t="s">
        <v>57</v>
      </c>
      <c r="D5" s="20" t="s">
        <v>98</v>
      </c>
      <c r="E5" s="21">
        <v>0</v>
      </c>
      <c r="F5" s="23">
        <v>0</v>
      </c>
      <c r="G5" s="22">
        <f t="shared" si="4"/>
        <v>0</v>
      </c>
      <c r="H5" s="22">
        <f>MAX(0,SUM(G5-'Salary Costs'!$E$25)*'Salary Costs'!$E$26)</f>
        <v>0</v>
      </c>
      <c r="I5" s="22">
        <f>G5*'Salary Costs'!$E$24</f>
        <v>0</v>
      </c>
      <c r="J5" s="22">
        <f t="shared" si="5"/>
        <v>0</v>
      </c>
      <c r="K5" s="11">
        <f t="shared" ref="K5:Z15" si="7">$J5/12</f>
        <v>0</v>
      </c>
      <c r="L5" s="11">
        <f t="shared" si="7"/>
        <v>0</v>
      </c>
      <c r="M5" s="11">
        <f t="shared" si="7"/>
        <v>0</v>
      </c>
      <c r="N5" s="11">
        <f t="shared" si="7"/>
        <v>0</v>
      </c>
      <c r="O5" s="11">
        <f t="shared" si="7"/>
        <v>0</v>
      </c>
      <c r="P5" s="11">
        <f t="shared" si="7"/>
        <v>0</v>
      </c>
      <c r="Q5" s="11">
        <f t="shared" si="7"/>
        <v>0</v>
      </c>
      <c r="R5" s="11">
        <f t="shared" si="7"/>
        <v>0</v>
      </c>
      <c r="S5" s="11">
        <f t="shared" si="7"/>
        <v>0</v>
      </c>
      <c r="T5" s="11">
        <f t="shared" si="7"/>
        <v>0</v>
      </c>
      <c r="U5" s="11">
        <f t="shared" si="7"/>
        <v>0</v>
      </c>
      <c r="V5" s="11">
        <f t="shared" si="7"/>
        <v>0</v>
      </c>
      <c r="W5" s="11">
        <f t="shared" si="7"/>
        <v>0</v>
      </c>
      <c r="X5" s="11">
        <f t="shared" si="7"/>
        <v>0</v>
      </c>
      <c r="Y5" s="11">
        <f t="shared" si="7"/>
        <v>0</v>
      </c>
      <c r="Z5" s="11">
        <f t="shared" si="7"/>
        <v>0</v>
      </c>
      <c r="AA5" s="11">
        <f t="shared" ref="AA5:AP15" si="8">$J5/12</f>
        <v>0</v>
      </c>
      <c r="AB5" s="11">
        <f t="shared" si="8"/>
        <v>0</v>
      </c>
      <c r="AC5" s="11">
        <f t="shared" si="8"/>
        <v>0</v>
      </c>
      <c r="AD5" s="11">
        <f t="shared" si="8"/>
        <v>0</v>
      </c>
      <c r="AE5" s="11">
        <f t="shared" si="8"/>
        <v>0</v>
      </c>
      <c r="AF5" s="11">
        <f t="shared" si="8"/>
        <v>0</v>
      </c>
      <c r="AG5" s="11">
        <f t="shared" si="8"/>
        <v>0</v>
      </c>
      <c r="AH5" s="11">
        <f t="shared" si="8"/>
        <v>0</v>
      </c>
      <c r="AI5" s="11">
        <f t="shared" si="8"/>
        <v>0</v>
      </c>
      <c r="AJ5" s="11">
        <f t="shared" si="8"/>
        <v>0</v>
      </c>
      <c r="AK5" s="11">
        <f t="shared" si="8"/>
        <v>0</v>
      </c>
      <c r="AL5" s="11">
        <f t="shared" si="8"/>
        <v>0</v>
      </c>
      <c r="AM5" s="11">
        <f t="shared" si="8"/>
        <v>0</v>
      </c>
      <c r="AN5" s="11">
        <f t="shared" si="8"/>
        <v>0</v>
      </c>
      <c r="AO5" s="11">
        <f t="shared" si="8"/>
        <v>0</v>
      </c>
      <c r="AP5" s="11">
        <f t="shared" si="8"/>
        <v>0</v>
      </c>
      <c r="AQ5" s="11">
        <f t="shared" ref="AI5:AS15" si="9">$J5/12</f>
        <v>0</v>
      </c>
      <c r="AR5" s="11">
        <f t="shared" si="9"/>
        <v>0</v>
      </c>
      <c r="AS5" s="11">
        <f t="shared" si="9"/>
        <v>0</v>
      </c>
      <c r="AT5" s="11">
        <f t="shared" si="3"/>
        <v>0</v>
      </c>
    </row>
    <row r="6" spans="1:46" x14ac:dyDescent="0.15">
      <c r="A6" s="20" t="s">
        <v>98</v>
      </c>
      <c r="B6" s="20" t="s">
        <v>98</v>
      </c>
      <c r="C6" s="20" t="s">
        <v>57</v>
      </c>
      <c r="D6" s="20" t="s">
        <v>98</v>
      </c>
      <c r="E6" s="21">
        <v>0</v>
      </c>
      <c r="F6" s="23">
        <v>0</v>
      </c>
      <c r="G6" s="22">
        <f t="shared" si="4"/>
        <v>0</v>
      </c>
      <c r="H6" s="22">
        <f>MAX(0,SUM(G6-'Salary Costs'!$E$25)*'Salary Costs'!$E$26)</f>
        <v>0</v>
      </c>
      <c r="I6" s="22">
        <f>G6*'Salary Costs'!$E$24</f>
        <v>0</v>
      </c>
      <c r="J6" s="22">
        <f t="shared" ref="J6" si="10">SUM(G6:I6)</f>
        <v>0</v>
      </c>
      <c r="K6" s="11">
        <f t="shared" si="7"/>
        <v>0</v>
      </c>
      <c r="L6" s="11">
        <f t="shared" si="7"/>
        <v>0</v>
      </c>
      <c r="M6" s="11">
        <f t="shared" si="7"/>
        <v>0</v>
      </c>
      <c r="N6" s="11">
        <f t="shared" si="7"/>
        <v>0</v>
      </c>
      <c r="O6" s="11">
        <f t="shared" si="7"/>
        <v>0</v>
      </c>
      <c r="P6" s="11">
        <f t="shared" si="7"/>
        <v>0</v>
      </c>
      <c r="Q6" s="11">
        <f t="shared" si="7"/>
        <v>0</v>
      </c>
      <c r="R6" s="11">
        <f t="shared" si="7"/>
        <v>0</v>
      </c>
      <c r="S6" s="11">
        <f t="shared" si="7"/>
        <v>0</v>
      </c>
      <c r="T6" s="11">
        <f t="shared" si="7"/>
        <v>0</v>
      </c>
      <c r="U6" s="11">
        <f t="shared" si="7"/>
        <v>0</v>
      </c>
      <c r="V6" s="11">
        <f t="shared" si="7"/>
        <v>0</v>
      </c>
      <c r="W6" s="11">
        <f t="shared" si="7"/>
        <v>0</v>
      </c>
      <c r="X6" s="11">
        <f t="shared" si="7"/>
        <v>0</v>
      </c>
      <c r="Y6" s="11">
        <f t="shared" si="7"/>
        <v>0</v>
      </c>
      <c r="Z6" s="11">
        <f t="shared" si="7"/>
        <v>0</v>
      </c>
      <c r="AA6" s="11">
        <f t="shared" si="8"/>
        <v>0</v>
      </c>
      <c r="AB6" s="11">
        <f t="shared" si="8"/>
        <v>0</v>
      </c>
      <c r="AC6" s="11">
        <f t="shared" si="8"/>
        <v>0</v>
      </c>
      <c r="AD6" s="11">
        <f t="shared" si="8"/>
        <v>0</v>
      </c>
      <c r="AE6" s="11">
        <f t="shared" si="8"/>
        <v>0</v>
      </c>
      <c r="AF6" s="11">
        <f t="shared" si="8"/>
        <v>0</v>
      </c>
      <c r="AG6" s="11">
        <f t="shared" si="8"/>
        <v>0</v>
      </c>
      <c r="AH6" s="11">
        <f t="shared" si="8"/>
        <v>0</v>
      </c>
      <c r="AI6" s="11">
        <f t="shared" si="9"/>
        <v>0</v>
      </c>
      <c r="AJ6" s="11">
        <f t="shared" si="9"/>
        <v>0</v>
      </c>
      <c r="AK6" s="11">
        <f t="shared" si="9"/>
        <v>0</v>
      </c>
      <c r="AL6" s="11">
        <f t="shared" si="9"/>
        <v>0</v>
      </c>
      <c r="AM6" s="11">
        <f t="shared" si="9"/>
        <v>0</v>
      </c>
      <c r="AN6" s="11">
        <f t="shared" si="9"/>
        <v>0</v>
      </c>
      <c r="AO6" s="11">
        <f t="shared" si="9"/>
        <v>0</v>
      </c>
      <c r="AP6" s="11">
        <f t="shared" si="9"/>
        <v>0</v>
      </c>
      <c r="AQ6" s="11">
        <f t="shared" si="9"/>
        <v>0</v>
      </c>
      <c r="AR6" s="11">
        <f t="shared" si="9"/>
        <v>0</v>
      </c>
      <c r="AS6" s="11">
        <f t="shared" si="9"/>
        <v>0</v>
      </c>
      <c r="AT6" s="11">
        <f t="shared" si="3"/>
        <v>0</v>
      </c>
    </row>
    <row r="7" spans="1:46" x14ac:dyDescent="0.15">
      <c r="A7" s="20" t="s">
        <v>98</v>
      </c>
      <c r="B7" s="20" t="s">
        <v>98</v>
      </c>
      <c r="C7" s="20" t="s">
        <v>57</v>
      </c>
      <c r="D7" s="20" t="s">
        <v>98</v>
      </c>
      <c r="E7" s="21">
        <v>0</v>
      </c>
      <c r="F7" s="23">
        <v>0</v>
      </c>
      <c r="G7" s="22">
        <f t="shared" si="4"/>
        <v>0</v>
      </c>
      <c r="H7" s="22">
        <f>MAX(0,SUM(G7-'Salary Costs'!$E$25)*'Salary Costs'!$E$26)</f>
        <v>0</v>
      </c>
      <c r="I7" s="22">
        <f>G7*'Salary Costs'!$E$24</f>
        <v>0</v>
      </c>
      <c r="J7" s="22">
        <f t="shared" ref="J7" si="11">SUM(G7:I7)</f>
        <v>0</v>
      </c>
      <c r="K7" s="11">
        <f t="shared" si="7"/>
        <v>0</v>
      </c>
      <c r="L7" s="11">
        <f t="shared" si="7"/>
        <v>0</v>
      </c>
      <c r="M7" s="11">
        <f t="shared" si="7"/>
        <v>0</v>
      </c>
      <c r="N7" s="11">
        <f t="shared" si="7"/>
        <v>0</v>
      </c>
      <c r="O7" s="11">
        <f t="shared" si="7"/>
        <v>0</v>
      </c>
      <c r="P7" s="11">
        <f t="shared" si="7"/>
        <v>0</v>
      </c>
      <c r="Q7" s="11">
        <f t="shared" si="7"/>
        <v>0</v>
      </c>
      <c r="R7" s="11">
        <f t="shared" si="7"/>
        <v>0</v>
      </c>
      <c r="S7" s="11">
        <f t="shared" si="7"/>
        <v>0</v>
      </c>
      <c r="T7" s="11">
        <f t="shared" si="7"/>
        <v>0</v>
      </c>
      <c r="U7" s="11">
        <f t="shared" si="7"/>
        <v>0</v>
      </c>
      <c r="V7" s="11">
        <f t="shared" si="7"/>
        <v>0</v>
      </c>
      <c r="W7" s="11">
        <f t="shared" si="7"/>
        <v>0</v>
      </c>
      <c r="X7" s="11">
        <f t="shared" si="7"/>
        <v>0</v>
      </c>
      <c r="Y7" s="11">
        <f t="shared" si="7"/>
        <v>0</v>
      </c>
      <c r="Z7" s="11">
        <f t="shared" si="7"/>
        <v>0</v>
      </c>
      <c r="AA7" s="11">
        <f t="shared" si="8"/>
        <v>0</v>
      </c>
      <c r="AB7" s="11">
        <f t="shared" si="8"/>
        <v>0</v>
      </c>
      <c r="AC7" s="11">
        <f t="shared" si="8"/>
        <v>0</v>
      </c>
      <c r="AD7" s="11">
        <f t="shared" si="8"/>
        <v>0</v>
      </c>
      <c r="AE7" s="11">
        <f t="shared" si="8"/>
        <v>0</v>
      </c>
      <c r="AF7" s="11">
        <f t="shared" si="8"/>
        <v>0</v>
      </c>
      <c r="AG7" s="11">
        <f t="shared" si="8"/>
        <v>0</v>
      </c>
      <c r="AH7" s="11">
        <f t="shared" si="8"/>
        <v>0</v>
      </c>
      <c r="AI7" s="11">
        <f t="shared" si="9"/>
        <v>0</v>
      </c>
      <c r="AJ7" s="11">
        <f t="shared" si="9"/>
        <v>0</v>
      </c>
      <c r="AK7" s="11">
        <f t="shared" si="9"/>
        <v>0</v>
      </c>
      <c r="AL7" s="11">
        <f t="shared" si="9"/>
        <v>0</v>
      </c>
      <c r="AM7" s="11">
        <f t="shared" si="9"/>
        <v>0</v>
      </c>
      <c r="AN7" s="11">
        <f t="shared" si="9"/>
        <v>0</v>
      </c>
      <c r="AO7" s="11">
        <f t="shared" si="9"/>
        <v>0</v>
      </c>
      <c r="AP7" s="11">
        <f t="shared" si="9"/>
        <v>0</v>
      </c>
      <c r="AQ7" s="11">
        <f t="shared" si="9"/>
        <v>0</v>
      </c>
      <c r="AR7" s="11">
        <f t="shared" si="9"/>
        <v>0</v>
      </c>
      <c r="AS7" s="11">
        <f t="shared" si="9"/>
        <v>0</v>
      </c>
      <c r="AT7" s="11">
        <f t="shared" si="3"/>
        <v>0</v>
      </c>
    </row>
    <row r="8" spans="1:46" x14ac:dyDescent="0.15">
      <c r="A8" s="20" t="s">
        <v>98</v>
      </c>
      <c r="B8" s="20" t="s">
        <v>98</v>
      </c>
      <c r="C8" s="20" t="s">
        <v>57</v>
      </c>
      <c r="D8" s="20" t="s">
        <v>98</v>
      </c>
      <c r="E8" s="21">
        <v>0</v>
      </c>
      <c r="F8" s="23">
        <v>0</v>
      </c>
      <c r="G8" s="22">
        <f t="shared" si="4"/>
        <v>0</v>
      </c>
      <c r="H8" s="22">
        <f>MAX(0,SUM(G8-'Salary Costs'!$E$25)*'Salary Costs'!$E$26)</f>
        <v>0</v>
      </c>
      <c r="I8" s="22">
        <f>G8*'Salary Costs'!$E$24</f>
        <v>0</v>
      </c>
      <c r="J8" s="22">
        <f t="shared" ref="J8:J12" si="12">SUM(G8:I8)</f>
        <v>0</v>
      </c>
      <c r="K8" s="11">
        <f t="shared" si="7"/>
        <v>0</v>
      </c>
      <c r="L8" s="11">
        <f t="shared" si="7"/>
        <v>0</v>
      </c>
      <c r="M8" s="11">
        <f t="shared" si="7"/>
        <v>0</v>
      </c>
      <c r="N8" s="11">
        <f t="shared" si="7"/>
        <v>0</v>
      </c>
      <c r="O8" s="11">
        <f t="shared" si="7"/>
        <v>0</v>
      </c>
      <c r="P8" s="11">
        <f t="shared" si="7"/>
        <v>0</v>
      </c>
      <c r="Q8" s="11">
        <f t="shared" si="7"/>
        <v>0</v>
      </c>
      <c r="R8" s="11">
        <f t="shared" si="7"/>
        <v>0</v>
      </c>
      <c r="S8" s="11">
        <f t="shared" si="7"/>
        <v>0</v>
      </c>
      <c r="T8" s="11">
        <f t="shared" si="7"/>
        <v>0</v>
      </c>
      <c r="U8" s="11">
        <f t="shared" si="7"/>
        <v>0</v>
      </c>
      <c r="V8" s="11">
        <f t="shared" si="7"/>
        <v>0</v>
      </c>
      <c r="W8" s="11">
        <f t="shared" si="7"/>
        <v>0</v>
      </c>
      <c r="X8" s="11">
        <f t="shared" si="7"/>
        <v>0</v>
      </c>
      <c r="Y8" s="11">
        <f t="shared" si="7"/>
        <v>0</v>
      </c>
      <c r="Z8" s="11">
        <f t="shared" si="7"/>
        <v>0</v>
      </c>
      <c r="AA8" s="11">
        <f t="shared" si="8"/>
        <v>0</v>
      </c>
      <c r="AB8" s="11">
        <f t="shared" si="8"/>
        <v>0</v>
      </c>
      <c r="AC8" s="11">
        <f t="shared" si="8"/>
        <v>0</v>
      </c>
      <c r="AD8" s="11">
        <f t="shared" si="8"/>
        <v>0</v>
      </c>
      <c r="AE8" s="11">
        <f t="shared" si="8"/>
        <v>0</v>
      </c>
      <c r="AF8" s="11">
        <f t="shared" si="8"/>
        <v>0</v>
      </c>
      <c r="AG8" s="11">
        <f t="shared" si="8"/>
        <v>0</v>
      </c>
      <c r="AH8" s="11">
        <f t="shared" si="8"/>
        <v>0</v>
      </c>
      <c r="AI8" s="11">
        <f t="shared" si="9"/>
        <v>0</v>
      </c>
      <c r="AJ8" s="11">
        <f t="shared" si="9"/>
        <v>0</v>
      </c>
      <c r="AK8" s="11">
        <f t="shared" si="9"/>
        <v>0</v>
      </c>
      <c r="AL8" s="11">
        <f t="shared" si="9"/>
        <v>0</v>
      </c>
      <c r="AM8" s="11">
        <f t="shared" si="9"/>
        <v>0</v>
      </c>
      <c r="AN8" s="11">
        <f t="shared" si="9"/>
        <v>0</v>
      </c>
      <c r="AO8" s="11">
        <f t="shared" si="9"/>
        <v>0</v>
      </c>
      <c r="AP8" s="11">
        <f t="shared" si="9"/>
        <v>0</v>
      </c>
      <c r="AQ8" s="11">
        <f t="shared" si="9"/>
        <v>0</v>
      </c>
      <c r="AR8" s="11">
        <f t="shared" si="9"/>
        <v>0</v>
      </c>
      <c r="AS8" s="11">
        <f t="shared" si="9"/>
        <v>0</v>
      </c>
      <c r="AT8" s="11">
        <f t="shared" si="3"/>
        <v>0</v>
      </c>
    </row>
    <row r="9" spans="1:46" x14ac:dyDescent="0.15">
      <c r="A9" s="20" t="s">
        <v>98</v>
      </c>
      <c r="B9" s="20" t="s">
        <v>98</v>
      </c>
      <c r="C9" s="20" t="s">
        <v>57</v>
      </c>
      <c r="D9" s="20" t="s">
        <v>98</v>
      </c>
      <c r="E9" s="21">
        <v>0</v>
      </c>
      <c r="F9" s="23">
        <v>0</v>
      </c>
      <c r="G9" s="22">
        <f t="shared" si="4"/>
        <v>0</v>
      </c>
      <c r="H9" s="22">
        <f>MAX(0,SUM(G9-'Salary Costs'!$E$25)*'Salary Costs'!$E$26)</f>
        <v>0</v>
      </c>
      <c r="I9" s="22">
        <f>G9*'Salary Costs'!$E$24</f>
        <v>0</v>
      </c>
      <c r="J9" s="22">
        <f t="shared" ref="J9" si="13">SUM(G9:I9)</f>
        <v>0</v>
      </c>
      <c r="K9" s="11">
        <f t="shared" si="7"/>
        <v>0</v>
      </c>
      <c r="L9" s="11">
        <f t="shared" si="7"/>
        <v>0</v>
      </c>
      <c r="M9" s="11">
        <f t="shared" si="7"/>
        <v>0</v>
      </c>
      <c r="N9" s="11">
        <f t="shared" si="7"/>
        <v>0</v>
      </c>
      <c r="O9" s="11">
        <f t="shared" si="7"/>
        <v>0</v>
      </c>
      <c r="P9" s="11">
        <f t="shared" si="7"/>
        <v>0</v>
      </c>
      <c r="Q9" s="11">
        <f t="shared" si="7"/>
        <v>0</v>
      </c>
      <c r="R9" s="11">
        <f t="shared" si="7"/>
        <v>0</v>
      </c>
      <c r="S9" s="11">
        <f t="shared" si="7"/>
        <v>0</v>
      </c>
      <c r="T9" s="11">
        <f t="shared" si="7"/>
        <v>0</v>
      </c>
      <c r="U9" s="11">
        <f t="shared" si="7"/>
        <v>0</v>
      </c>
      <c r="V9" s="11">
        <f t="shared" si="7"/>
        <v>0</v>
      </c>
      <c r="W9" s="11">
        <f t="shared" si="7"/>
        <v>0</v>
      </c>
      <c r="X9" s="11">
        <f t="shared" si="7"/>
        <v>0</v>
      </c>
      <c r="Y9" s="11">
        <f t="shared" si="7"/>
        <v>0</v>
      </c>
      <c r="Z9" s="11">
        <f t="shared" si="7"/>
        <v>0</v>
      </c>
      <c r="AA9" s="11">
        <f t="shared" si="8"/>
        <v>0</v>
      </c>
      <c r="AB9" s="11">
        <f t="shared" si="8"/>
        <v>0</v>
      </c>
      <c r="AC9" s="11">
        <f t="shared" si="8"/>
        <v>0</v>
      </c>
      <c r="AD9" s="11">
        <f t="shared" si="8"/>
        <v>0</v>
      </c>
      <c r="AE9" s="11">
        <f t="shared" si="8"/>
        <v>0</v>
      </c>
      <c r="AF9" s="11">
        <f t="shared" si="8"/>
        <v>0</v>
      </c>
      <c r="AG9" s="11">
        <f t="shared" si="8"/>
        <v>0</v>
      </c>
      <c r="AH9" s="11">
        <f t="shared" si="8"/>
        <v>0</v>
      </c>
      <c r="AI9" s="11">
        <f t="shared" si="9"/>
        <v>0</v>
      </c>
      <c r="AJ9" s="11">
        <f t="shared" si="9"/>
        <v>0</v>
      </c>
      <c r="AK9" s="11">
        <f t="shared" si="9"/>
        <v>0</v>
      </c>
      <c r="AL9" s="11">
        <f t="shared" si="9"/>
        <v>0</v>
      </c>
      <c r="AM9" s="11">
        <f t="shared" si="9"/>
        <v>0</v>
      </c>
      <c r="AN9" s="11">
        <f t="shared" si="9"/>
        <v>0</v>
      </c>
      <c r="AO9" s="11">
        <f t="shared" si="9"/>
        <v>0</v>
      </c>
      <c r="AP9" s="11">
        <f t="shared" si="9"/>
        <v>0</v>
      </c>
      <c r="AQ9" s="11">
        <f t="shared" si="9"/>
        <v>0</v>
      </c>
      <c r="AR9" s="11">
        <f t="shared" si="9"/>
        <v>0</v>
      </c>
      <c r="AS9" s="11">
        <f t="shared" si="9"/>
        <v>0</v>
      </c>
      <c r="AT9" s="11">
        <f t="shared" si="3"/>
        <v>0</v>
      </c>
    </row>
    <row r="10" spans="1:46" x14ac:dyDescent="0.15">
      <c r="A10" s="20" t="s">
        <v>98</v>
      </c>
      <c r="B10" s="20" t="s">
        <v>98</v>
      </c>
      <c r="C10" s="20" t="s">
        <v>57</v>
      </c>
      <c r="D10" s="20" t="s">
        <v>98</v>
      </c>
      <c r="E10" s="21">
        <v>0</v>
      </c>
      <c r="F10" s="23">
        <v>0</v>
      </c>
      <c r="G10" s="22">
        <f t="shared" si="4"/>
        <v>0</v>
      </c>
      <c r="H10" s="22">
        <f>MAX(0,SUM(G10-'Salary Costs'!$E$25)*'Salary Costs'!$E$26)</f>
        <v>0</v>
      </c>
      <c r="I10" s="22">
        <f>G10*'Salary Costs'!$E$24</f>
        <v>0</v>
      </c>
      <c r="J10" s="22">
        <f t="shared" si="12"/>
        <v>0</v>
      </c>
      <c r="K10" s="11">
        <f t="shared" si="7"/>
        <v>0</v>
      </c>
      <c r="L10" s="11">
        <f t="shared" si="7"/>
        <v>0</v>
      </c>
      <c r="M10" s="11">
        <f t="shared" si="7"/>
        <v>0</v>
      </c>
      <c r="N10" s="11">
        <f t="shared" si="7"/>
        <v>0</v>
      </c>
      <c r="O10" s="11">
        <f t="shared" si="7"/>
        <v>0</v>
      </c>
      <c r="P10" s="11">
        <f t="shared" si="7"/>
        <v>0</v>
      </c>
      <c r="Q10" s="11">
        <f t="shared" si="7"/>
        <v>0</v>
      </c>
      <c r="R10" s="11">
        <f t="shared" si="7"/>
        <v>0</v>
      </c>
      <c r="S10" s="11">
        <f t="shared" si="7"/>
        <v>0</v>
      </c>
      <c r="T10" s="11">
        <f t="shared" si="7"/>
        <v>0</v>
      </c>
      <c r="U10" s="11">
        <f t="shared" si="7"/>
        <v>0</v>
      </c>
      <c r="V10" s="11">
        <f t="shared" si="7"/>
        <v>0</v>
      </c>
      <c r="W10" s="11">
        <f t="shared" si="7"/>
        <v>0</v>
      </c>
      <c r="X10" s="11">
        <f t="shared" si="7"/>
        <v>0</v>
      </c>
      <c r="Y10" s="11">
        <f t="shared" si="7"/>
        <v>0</v>
      </c>
      <c r="Z10" s="11">
        <f t="shared" si="7"/>
        <v>0</v>
      </c>
      <c r="AA10" s="11">
        <f t="shared" si="8"/>
        <v>0</v>
      </c>
      <c r="AB10" s="11">
        <f t="shared" si="8"/>
        <v>0</v>
      </c>
      <c r="AC10" s="11">
        <f t="shared" si="8"/>
        <v>0</v>
      </c>
      <c r="AD10" s="11">
        <f t="shared" si="8"/>
        <v>0</v>
      </c>
      <c r="AE10" s="11">
        <f t="shared" si="8"/>
        <v>0</v>
      </c>
      <c r="AF10" s="11">
        <f t="shared" si="8"/>
        <v>0</v>
      </c>
      <c r="AG10" s="11">
        <f t="shared" si="8"/>
        <v>0</v>
      </c>
      <c r="AH10" s="11">
        <f t="shared" si="8"/>
        <v>0</v>
      </c>
      <c r="AI10" s="11">
        <f t="shared" si="9"/>
        <v>0</v>
      </c>
      <c r="AJ10" s="11">
        <f t="shared" si="9"/>
        <v>0</v>
      </c>
      <c r="AK10" s="11">
        <f t="shared" si="9"/>
        <v>0</v>
      </c>
      <c r="AL10" s="11">
        <f t="shared" si="9"/>
        <v>0</v>
      </c>
      <c r="AM10" s="11">
        <f t="shared" si="9"/>
        <v>0</v>
      </c>
      <c r="AN10" s="11">
        <f t="shared" si="9"/>
        <v>0</v>
      </c>
      <c r="AO10" s="11">
        <f t="shared" si="9"/>
        <v>0</v>
      </c>
      <c r="AP10" s="11">
        <f t="shared" si="9"/>
        <v>0</v>
      </c>
      <c r="AQ10" s="11">
        <f t="shared" si="9"/>
        <v>0</v>
      </c>
      <c r="AR10" s="11">
        <f t="shared" si="9"/>
        <v>0</v>
      </c>
      <c r="AS10" s="11">
        <f t="shared" si="9"/>
        <v>0</v>
      </c>
      <c r="AT10" s="11">
        <f t="shared" si="3"/>
        <v>0</v>
      </c>
    </row>
    <row r="11" spans="1:46" x14ac:dyDescent="0.15">
      <c r="A11" s="20" t="s">
        <v>98</v>
      </c>
      <c r="B11" s="20" t="s">
        <v>98</v>
      </c>
      <c r="C11" s="20" t="s">
        <v>57</v>
      </c>
      <c r="D11" s="20" t="s">
        <v>98</v>
      </c>
      <c r="E11" s="21">
        <v>0</v>
      </c>
      <c r="F11" s="23">
        <v>0</v>
      </c>
      <c r="G11" s="22">
        <f t="shared" si="4"/>
        <v>0</v>
      </c>
      <c r="H11" s="22">
        <f>MAX(0,SUM(G11-'Salary Costs'!$E$25)*'Salary Costs'!$E$26)</f>
        <v>0</v>
      </c>
      <c r="I11" s="22">
        <f>G11*'Salary Costs'!$E$24</f>
        <v>0</v>
      </c>
      <c r="J11" s="22">
        <f t="shared" si="12"/>
        <v>0</v>
      </c>
      <c r="K11" s="11">
        <f t="shared" si="7"/>
        <v>0</v>
      </c>
      <c r="L11" s="11">
        <f t="shared" si="7"/>
        <v>0</v>
      </c>
      <c r="M11" s="11">
        <f t="shared" si="7"/>
        <v>0</v>
      </c>
      <c r="N11" s="11">
        <f t="shared" si="7"/>
        <v>0</v>
      </c>
      <c r="O11" s="11">
        <f t="shared" si="7"/>
        <v>0</v>
      </c>
      <c r="P11" s="11">
        <f t="shared" si="7"/>
        <v>0</v>
      </c>
      <c r="Q11" s="11">
        <f t="shared" si="7"/>
        <v>0</v>
      </c>
      <c r="R11" s="11">
        <f t="shared" si="7"/>
        <v>0</v>
      </c>
      <c r="S11" s="11">
        <f t="shared" si="7"/>
        <v>0</v>
      </c>
      <c r="T11" s="11">
        <f t="shared" si="7"/>
        <v>0</v>
      </c>
      <c r="U11" s="11">
        <f t="shared" si="7"/>
        <v>0</v>
      </c>
      <c r="V11" s="11">
        <f t="shared" si="7"/>
        <v>0</v>
      </c>
      <c r="W11" s="11">
        <f t="shared" si="7"/>
        <v>0</v>
      </c>
      <c r="X11" s="11">
        <f t="shared" si="7"/>
        <v>0</v>
      </c>
      <c r="Y11" s="11">
        <f t="shared" si="7"/>
        <v>0</v>
      </c>
      <c r="Z11" s="11">
        <f t="shared" si="7"/>
        <v>0</v>
      </c>
      <c r="AA11" s="11">
        <f t="shared" si="8"/>
        <v>0</v>
      </c>
      <c r="AB11" s="11">
        <f t="shared" si="8"/>
        <v>0</v>
      </c>
      <c r="AC11" s="11">
        <f t="shared" si="8"/>
        <v>0</v>
      </c>
      <c r="AD11" s="11">
        <f t="shared" si="8"/>
        <v>0</v>
      </c>
      <c r="AE11" s="11">
        <f t="shared" si="8"/>
        <v>0</v>
      </c>
      <c r="AF11" s="11">
        <f t="shared" si="8"/>
        <v>0</v>
      </c>
      <c r="AG11" s="11">
        <f t="shared" si="8"/>
        <v>0</v>
      </c>
      <c r="AH11" s="11">
        <f t="shared" si="8"/>
        <v>0</v>
      </c>
      <c r="AI11" s="11">
        <f t="shared" si="9"/>
        <v>0</v>
      </c>
      <c r="AJ11" s="11">
        <f t="shared" si="9"/>
        <v>0</v>
      </c>
      <c r="AK11" s="11">
        <f t="shared" si="9"/>
        <v>0</v>
      </c>
      <c r="AL11" s="11">
        <f t="shared" si="9"/>
        <v>0</v>
      </c>
      <c r="AM11" s="11">
        <f t="shared" si="9"/>
        <v>0</v>
      </c>
      <c r="AN11" s="11">
        <f t="shared" si="9"/>
        <v>0</v>
      </c>
      <c r="AO11" s="11">
        <f t="shared" si="9"/>
        <v>0</v>
      </c>
      <c r="AP11" s="11">
        <f t="shared" si="9"/>
        <v>0</v>
      </c>
      <c r="AQ11" s="11">
        <f t="shared" si="9"/>
        <v>0</v>
      </c>
      <c r="AR11" s="11">
        <f t="shared" si="9"/>
        <v>0</v>
      </c>
      <c r="AS11" s="11">
        <f t="shared" si="9"/>
        <v>0</v>
      </c>
      <c r="AT11" s="11">
        <f t="shared" si="3"/>
        <v>0</v>
      </c>
    </row>
    <row r="12" spans="1:46" x14ac:dyDescent="0.15">
      <c r="A12" s="20" t="s">
        <v>98</v>
      </c>
      <c r="B12" s="20" t="s">
        <v>98</v>
      </c>
      <c r="C12" s="20" t="s">
        <v>57</v>
      </c>
      <c r="D12" s="20" t="s">
        <v>98</v>
      </c>
      <c r="E12" s="21">
        <v>0</v>
      </c>
      <c r="F12" s="23">
        <v>0</v>
      </c>
      <c r="G12" s="22">
        <f t="shared" si="4"/>
        <v>0</v>
      </c>
      <c r="H12" s="22">
        <f>MAX(0,SUM(G12-'Salary Costs'!$E$25)*'Salary Costs'!$E$26)</f>
        <v>0</v>
      </c>
      <c r="I12" s="22">
        <f>G12*'Salary Costs'!$E$24</f>
        <v>0</v>
      </c>
      <c r="J12" s="22">
        <f t="shared" si="12"/>
        <v>0</v>
      </c>
      <c r="K12" s="11">
        <f t="shared" si="7"/>
        <v>0</v>
      </c>
      <c r="L12" s="11">
        <f t="shared" si="7"/>
        <v>0</v>
      </c>
      <c r="M12" s="11">
        <f t="shared" si="7"/>
        <v>0</v>
      </c>
      <c r="N12" s="11">
        <f t="shared" si="7"/>
        <v>0</v>
      </c>
      <c r="O12" s="11">
        <f t="shared" si="7"/>
        <v>0</v>
      </c>
      <c r="P12" s="11">
        <f t="shared" si="7"/>
        <v>0</v>
      </c>
      <c r="Q12" s="11">
        <f t="shared" si="7"/>
        <v>0</v>
      </c>
      <c r="R12" s="11">
        <f t="shared" si="7"/>
        <v>0</v>
      </c>
      <c r="S12" s="11">
        <f t="shared" si="7"/>
        <v>0</v>
      </c>
      <c r="T12" s="11">
        <f t="shared" si="7"/>
        <v>0</v>
      </c>
      <c r="U12" s="11">
        <f t="shared" si="7"/>
        <v>0</v>
      </c>
      <c r="V12" s="11">
        <f t="shared" si="7"/>
        <v>0</v>
      </c>
      <c r="W12" s="11">
        <f t="shared" si="7"/>
        <v>0</v>
      </c>
      <c r="X12" s="11">
        <f t="shared" si="7"/>
        <v>0</v>
      </c>
      <c r="Y12" s="11">
        <f t="shared" si="7"/>
        <v>0</v>
      </c>
      <c r="Z12" s="11">
        <f t="shared" si="7"/>
        <v>0</v>
      </c>
      <c r="AA12" s="11">
        <f t="shared" si="8"/>
        <v>0</v>
      </c>
      <c r="AB12" s="11">
        <f t="shared" si="8"/>
        <v>0</v>
      </c>
      <c r="AC12" s="11">
        <f t="shared" si="8"/>
        <v>0</v>
      </c>
      <c r="AD12" s="11">
        <f t="shared" si="8"/>
        <v>0</v>
      </c>
      <c r="AE12" s="11">
        <f t="shared" si="8"/>
        <v>0</v>
      </c>
      <c r="AF12" s="11">
        <f t="shared" si="8"/>
        <v>0</v>
      </c>
      <c r="AG12" s="11">
        <f t="shared" si="8"/>
        <v>0</v>
      </c>
      <c r="AH12" s="11">
        <f t="shared" si="8"/>
        <v>0</v>
      </c>
      <c r="AI12" s="11">
        <f t="shared" si="9"/>
        <v>0</v>
      </c>
      <c r="AJ12" s="11">
        <f t="shared" si="9"/>
        <v>0</v>
      </c>
      <c r="AK12" s="11">
        <f t="shared" si="9"/>
        <v>0</v>
      </c>
      <c r="AL12" s="11">
        <f t="shared" si="9"/>
        <v>0</v>
      </c>
      <c r="AM12" s="11">
        <f t="shared" si="9"/>
        <v>0</v>
      </c>
      <c r="AN12" s="11">
        <f t="shared" si="9"/>
        <v>0</v>
      </c>
      <c r="AO12" s="11">
        <f t="shared" si="9"/>
        <v>0</v>
      </c>
      <c r="AP12" s="11">
        <f t="shared" si="9"/>
        <v>0</v>
      </c>
      <c r="AQ12" s="11">
        <f t="shared" si="9"/>
        <v>0</v>
      </c>
      <c r="AR12" s="11">
        <f t="shared" si="9"/>
        <v>0</v>
      </c>
      <c r="AS12" s="11">
        <f t="shared" si="9"/>
        <v>0</v>
      </c>
      <c r="AT12" s="11">
        <f t="shared" si="3"/>
        <v>0</v>
      </c>
    </row>
    <row r="13" spans="1:46" x14ac:dyDescent="0.15">
      <c r="A13" s="20" t="s">
        <v>98</v>
      </c>
      <c r="B13" s="20" t="s">
        <v>98</v>
      </c>
      <c r="C13" s="20" t="s">
        <v>57</v>
      </c>
      <c r="D13" s="20" t="s">
        <v>98</v>
      </c>
      <c r="E13" s="21">
        <v>0</v>
      </c>
      <c r="F13" s="23">
        <v>0</v>
      </c>
      <c r="G13" s="22">
        <f t="shared" si="4"/>
        <v>0</v>
      </c>
      <c r="H13" s="22">
        <f>MAX(0,SUM(G13-'Salary Costs'!$E$25)*'Salary Costs'!$E$26)</f>
        <v>0</v>
      </c>
      <c r="I13" s="22">
        <f>G13*'Salary Costs'!$E$24</f>
        <v>0</v>
      </c>
      <c r="J13" s="22">
        <f t="shared" ref="J13" si="14">SUM(G13:I13)</f>
        <v>0</v>
      </c>
      <c r="K13" s="11">
        <f t="shared" si="7"/>
        <v>0</v>
      </c>
      <c r="L13" s="11">
        <f t="shared" si="7"/>
        <v>0</v>
      </c>
      <c r="M13" s="11">
        <f t="shared" si="7"/>
        <v>0</v>
      </c>
      <c r="N13" s="11">
        <f t="shared" si="7"/>
        <v>0</v>
      </c>
      <c r="O13" s="11">
        <f t="shared" si="7"/>
        <v>0</v>
      </c>
      <c r="P13" s="11">
        <f t="shared" si="7"/>
        <v>0</v>
      </c>
      <c r="Q13" s="11">
        <f t="shared" si="7"/>
        <v>0</v>
      </c>
      <c r="R13" s="11">
        <f t="shared" si="7"/>
        <v>0</v>
      </c>
      <c r="S13" s="11">
        <f t="shared" si="7"/>
        <v>0</v>
      </c>
      <c r="T13" s="11">
        <f t="shared" si="7"/>
        <v>0</v>
      </c>
      <c r="U13" s="11">
        <f t="shared" si="7"/>
        <v>0</v>
      </c>
      <c r="V13" s="11">
        <f t="shared" si="7"/>
        <v>0</v>
      </c>
      <c r="W13" s="11">
        <f t="shared" si="7"/>
        <v>0</v>
      </c>
      <c r="X13" s="11">
        <f t="shared" si="7"/>
        <v>0</v>
      </c>
      <c r="Y13" s="11">
        <f t="shared" si="7"/>
        <v>0</v>
      </c>
      <c r="Z13" s="11">
        <f t="shared" si="7"/>
        <v>0</v>
      </c>
      <c r="AA13" s="11">
        <f t="shared" si="8"/>
        <v>0</v>
      </c>
      <c r="AB13" s="11">
        <f t="shared" si="8"/>
        <v>0</v>
      </c>
      <c r="AC13" s="11">
        <f t="shared" si="8"/>
        <v>0</v>
      </c>
      <c r="AD13" s="11">
        <f t="shared" si="8"/>
        <v>0</v>
      </c>
      <c r="AE13" s="11">
        <f t="shared" si="8"/>
        <v>0</v>
      </c>
      <c r="AF13" s="11">
        <f t="shared" si="8"/>
        <v>0</v>
      </c>
      <c r="AG13" s="11">
        <f t="shared" si="8"/>
        <v>0</v>
      </c>
      <c r="AH13" s="11">
        <f t="shared" si="8"/>
        <v>0</v>
      </c>
      <c r="AI13" s="11">
        <f t="shared" si="9"/>
        <v>0</v>
      </c>
      <c r="AJ13" s="11">
        <f t="shared" si="9"/>
        <v>0</v>
      </c>
      <c r="AK13" s="11">
        <f t="shared" si="9"/>
        <v>0</v>
      </c>
      <c r="AL13" s="11">
        <f t="shared" si="9"/>
        <v>0</v>
      </c>
      <c r="AM13" s="11">
        <f t="shared" si="9"/>
        <v>0</v>
      </c>
      <c r="AN13" s="11">
        <f t="shared" si="9"/>
        <v>0</v>
      </c>
      <c r="AO13" s="11">
        <f t="shared" si="9"/>
        <v>0</v>
      </c>
      <c r="AP13" s="11">
        <f t="shared" si="9"/>
        <v>0</v>
      </c>
      <c r="AQ13" s="11">
        <f t="shared" si="9"/>
        <v>0</v>
      </c>
      <c r="AR13" s="11">
        <f t="shared" si="9"/>
        <v>0</v>
      </c>
      <c r="AS13" s="11">
        <f t="shared" si="9"/>
        <v>0</v>
      </c>
      <c r="AT13" s="11">
        <f t="shared" si="3"/>
        <v>0</v>
      </c>
    </row>
    <row r="14" spans="1:46" x14ac:dyDescent="0.15">
      <c r="A14" s="20" t="s">
        <v>98</v>
      </c>
      <c r="B14" s="20" t="s">
        <v>98</v>
      </c>
      <c r="C14" s="20" t="s">
        <v>57</v>
      </c>
      <c r="D14" s="20" t="s">
        <v>98</v>
      </c>
      <c r="E14" s="21">
        <v>0</v>
      </c>
      <c r="F14" s="23">
        <v>0</v>
      </c>
      <c r="G14" s="22">
        <f t="shared" si="4"/>
        <v>0</v>
      </c>
      <c r="H14" s="22">
        <f>MAX(0,SUM(G14-'Salary Costs'!$E$25)*'Salary Costs'!$E$26)</f>
        <v>0</v>
      </c>
      <c r="I14" s="22">
        <f>G14*'Salary Costs'!$E$24</f>
        <v>0</v>
      </c>
      <c r="J14" s="22">
        <f t="shared" ref="J14" si="15">SUM(G14:I14)</f>
        <v>0</v>
      </c>
      <c r="K14" s="11">
        <f t="shared" si="7"/>
        <v>0</v>
      </c>
      <c r="L14" s="11">
        <f t="shared" si="7"/>
        <v>0</v>
      </c>
      <c r="M14" s="11">
        <f t="shared" si="7"/>
        <v>0</v>
      </c>
      <c r="N14" s="11">
        <f t="shared" si="7"/>
        <v>0</v>
      </c>
      <c r="O14" s="11">
        <f t="shared" si="7"/>
        <v>0</v>
      </c>
      <c r="P14" s="11">
        <f t="shared" si="7"/>
        <v>0</v>
      </c>
      <c r="Q14" s="11">
        <f t="shared" si="7"/>
        <v>0</v>
      </c>
      <c r="R14" s="11">
        <f t="shared" si="7"/>
        <v>0</v>
      </c>
      <c r="S14" s="11">
        <f t="shared" si="7"/>
        <v>0</v>
      </c>
      <c r="T14" s="11">
        <f t="shared" si="7"/>
        <v>0</v>
      </c>
      <c r="U14" s="11">
        <f t="shared" si="7"/>
        <v>0</v>
      </c>
      <c r="V14" s="11">
        <f t="shared" si="7"/>
        <v>0</v>
      </c>
      <c r="W14" s="11">
        <f t="shared" si="7"/>
        <v>0</v>
      </c>
      <c r="X14" s="11">
        <f t="shared" si="7"/>
        <v>0</v>
      </c>
      <c r="Y14" s="11">
        <f t="shared" si="7"/>
        <v>0</v>
      </c>
      <c r="Z14" s="11">
        <f t="shared" si="7"/>
        <v>0</v>
      </c>
      <c r="AA14" s="11">
        <f t="shared" si="8"/>
        <v>0</v>
      </c>
      <c r="AB14" s="11">
        <f t="shared" si="8"/>
        <v>0</v>
      </c>
      <c r="AC14" s="11">
        <f t="shared" si="8"/>
        <v>0</v>
      </c>
      <c r="AD14" s="11">
        <f t="shared" si="8"/>
        <v>0</v>
      </c>
      <c r="AE14" s="11">
        <f t="shared" si="8"/>
        <v>0</v>
      </c>
      <c r="AF14" s="11">
        <f t="shared" si="8"/>
        <v>0</v>
      </c>
      <c r="AG14" s="11">
        <f t="shared" si="8"/>
        <v>0</v>
      </c>
      <c r="AH14" s="11">
        <f t="shared" si="8"/>
        <v>0</v>
      </c>
      <c r="AI14" s="11">
        <f t="shared" si="9"/>
        <v>0</v>
      </c>
      <c r="AJ14" s="11">
        <f t="shared" si="9"/>
        <v>0</v>
      </c>
      <c r="AK14" s="11">
        <f t="shared" si="9"/>
        <v>0</v>
      </c>
      <c r="AL14" s="11">
        <f t="shared" si="9"/>
        <v>0</v>
      </c>
      <c r="AM14" s="11">
        <f t="shared" si="9"/>
        <v>0</v>
      </c>
      <c r="AN14" s="11">
        <f t="shared" si="9"/>
        <v>0</v>
      </c>
      <c r="AO14" s="11">
        <f t="shared" si="9"/>
        <v>0</v>
      </c>
      <c r="AP14" s="11">
        <f t="shared" si="9"/>
        <v>0</v>
      </c>
      <c r="AQ14" s="11">
        <f t="shared" si="9"/>
        <v>0</v>
      </c>
      <c r="AR14" s="11">
        <f t="shared" si="9"/>
        <v>0</v>
      </c>
      <c r="AS14" s="11">
        <f t="shared" si="9"/>
        <v>0</v>
      </c>
      <c r="AT14" s="11">
        <f t="shared" si="3"/>
        <v>0</v>
      </c>
    </row>
    <row r="15" spans="1:46" x14ac:dyDescent="0.15">
      <c r="A15" s="20" t="s">
        <v>98</v>
      </c>
      <c r="B15" s="20" t="s">
        <v>98</v>
      </c>
      <c r="C15" s="20" t="s">
        <v>57</v>
      </c>
      <c r="D15" s="20" t="s">
        <v>98</v>
      </c>
      <c r="E15" s="21">
        <v>0</v>
      </c>
      <c r="F15" s="23">
        <v>0</v>
      </c>
      <c r="G15" s="22">
        <f t="shared" si="4"/>
        <v>0</v>
      </c>
      <c r="H15" s="22">
        <f>MAX(0,SUM(G15-'Salary Costs'!$E$25)*'Salary Costs'!$E$26)</f>
        <v>0</v>
      </c>
      <c r="I15" s="22">
        <f>G15*'Salary Costs'!$E$24</f>
        <v>0</v>
      </c>
      <c r="J15" s="22">
        <f t="shared" ref="J15" si="16">SUM(G15:I15)</f>
        <v>0</v>
      </c>
      <c r="K15" s="11">
        <f t="shared" si="7"/>
        <v>0</v>
      </c>
      <c r="L15" s="11">
        <f t="shared" si="7"/>
        <v>0</v>
      </c>
      <c r="M15" s="11">
        <f t="shared" si="7"/>
        <v>0</v>
      </c>
      <c r="N15" s="11">
        <f t="shared" si="7"/>
        <v>0</v>
      </c>
      <c r="O15" s="11">
        <f t="shared" si="7"/>
        <v>0</v>
      </c>
      <c r="P15" s="11">
        <f t="shared" si="7"/>
        <v>0</v>
      </c>
      <c r="Q15" s="11">
        <f t="shared" si="7"/>
        <v>0</v>
      </c>
      <c r="R15" s="11">
        <f t="shared" si="7"/>
        <v>0</v>
      </c>
      <c r="S15" s="11">
        <f t="shared" si="7"/>
        <v>0</v>
      </c>
      <c r="T15" s="11">
        <f t="shared" si="7"/>
        <v>0</v>
      </c>
      <c r="U15" s="11">
        <f t="shared" si="7"/>
        <v>0</v>
      </c>
      <c r="V15" s="11">
        <f t="shared" si="7"/>
        <v>0</v>
      </c>
      <c r="W15" s="11">
        <f t="shared" si="7"/>
        <v>0</v>
      </c>
      <c r="X15" s="11">
        <f t="shared" si="7"/>
        <v>0</v>
      </c>
      <c r="Y15" s="11">
        <f t="shared" si="7"/>
        <v>0</v>
      </c>
      <c r="Z15" s="11">
        <f t="shared" si="7"/>
        <v>0</v>
      </c>
      <c r="AA15" s="11">
        <f t="shared" si="8"/>
        <v>0</v>
      </c>
      <c r="AB15" s="11">
        <f t="shared" si="8"/>
        <v>0</v>
      </c>
      <c r="AC15" s="11">
        <f t="shared" si="8"/>
        <v>0</v>
      </c>
      <c r="AD15" s="11">
        <f t="shared" si="8"/>
        <v>0</v>
      </c>
      <c r="AE15" s="11">
        <f t="shared" si="8"/>
        <v>0</v>
      </c>
      <c r="AF15" s="11">
        <f t="shared" si="8"/>
        <v>0</v>
      </c>
      <c r="AG15" s="11">
        <f t="shared" si="8"/>
        <v>0</v>
      </c>
      <c r="AH15" s="11">
        <f t="shared" si="8"/>
        <v>0</v>
      </c>
      <c r="AI15" s="11">
        <f t="shared" si="9"/>
        <v>0</v>
      </c>
      <c r="AJ15" s="11">
        <f t="shared" si="9"/>
        <v>0</v>
      </c>
      <c r="AK15" s="11">
        <f t="shared" si="9"/>
        <v>0</v>
      </c>
      <c r="AL15" s="11">
        <f t="shared" si="9"/>
        <v>0</v>
      </c>
      <c r="AM15" s="11">
        <f t="shared" si="9"/>
        <v>0</v>
      </c>
      <c r="AN15" s="11">
        <f t="shared" si="9"/>
        <v>0</v>
      </c>
      <c r="AO15" s="11">
        <f t="shared" si="9"/>
        <v>0</v>
      </c>
      <c r="AP15" s="11">
        <f t="shared" si="9"/>
        <v>0</v>
      </c>
      <c r="AQ15" s="11">
        <f t="shared" si="9"/>
        <v>0</v>
      </c>
      <c r="AR15" s="11">
        <f t="shared" si="9"/>
        <v>0</v>
      </c>
      <c r="AS15" s="11">
        <f t="shared" si="9"/>
        <v>0</v>
      </c>
      <c r="AT15" s="11">
        <f t="shared" si="3"/>
        <v>0</v>
      </c>
    </row>
    <row r="16" spans="1:46" x14ac:dyDescent="0.15">
      <c r="A16" s="20"/>
      <c r="B16" s="20"/>
      <c r="C16" s="20"/>
      <c r="D16" s="20"/>
      <c r="E16" s="21"/>
      <c r="F16" s="21"/>
      <c r="G16" s="22"/>
      <c r="H16" s="22"/>
      <c r="I16" s="22"/>
      <c r="J16" s="22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</row>
    <row r="17" spans="1:46" x14ac:dyDescent="0.15">
      <c r="A17" s="13"/>
      <c r="B17" s="13"/>
      <c r="C17" s="12" t="s">
        <v>65</v>
      </c>
      <c r="D17" s="12"/>
      <c r="E17" s="14">
        <f>SUMIF($C$3:$C$16,"COGS",E$3:E$16)</f>
        <v>1</v>
      </c>
      <c r="F17" s="13"/>
      <c r="G17" s="14">
        <f>SUMIF($C$3:$C$16,"COGS",G$3:G$16)</f>
        <v>20000</v>
      </c>
      <c r="H17" s="14">
        <f>SUMIF($C$3:$C$16,"COGS",H$3:H$16)</f>
        <v>2250</v>
      </c>
      <c r="I17" s="14">
        <f>SUMIF($C$3:$C$16,"COGS",I$3:I$16)</f>
        <v>1000</v>
      </c>
      <c r="J17" s="14">
        <f>SUMIF($C$3:$C$16,"COGS",J$3:J$16)</f>
        <v>23250</v>
      </c>
      <c r="K17" s="14">
        <f t="shared" ref="K17:AT17" si="17">SUMIF($C$3:$C$16,"COGS",K$3:K$16)</f>
        <v>1937.5</v>
      </c>
      <c r="L17" s="14">
        <f t="shared" si="17"/>
        <v>1937.5</v>
      </c>
      <c r="M17" s="14">
        <f t="shared" si="17"/>
        <v>1937.5</v>
      </c>
      <c r="N17" s="14">
        <f t="shared" si="17"/>
        <v>1937.5</v>
      </c>
      <c r="O17" s="14">
        <f t="shared" si="17"/>
        <v>1937.5</v>
      </c>
      <c r="P17" s="14">
        <f t="shared" si="17"/>
        <v>1937.5</v>
      </c>
      <c r="Q17" s="14">
        <f t="shared" si="17"/>
        <v>1937.5</v>
      </c>
      <c r="R17" s="14">
        <f t="shared" si="17"/>
        <v>1937.5</v>
      </c>
      <c r="S17" s="14">
        <f t="shared" si="17"/>
        <v>1937.5</v>
      </c>
      <c r="T17" s="14">
        <f t="shared" si="17"/>
        <v>1937.5</v>
      </c>
      <c r="U17" s="14">
        <f t="shared" si="17"/>
        <v>1937.5</v>
      </c>
      <c r="V17" s="14">
        <f t="shared" si="17"/>
        <v>1937.5</v>
      </c>
      <c r="W17" s="14">
        <f t="shared" si="17"/>
        <v>1937.5</v>
      </c>
      <c r="X17" s="14">
        <f t="shared" si="17"/>
        <v>1937.5</v>
      </c>
      <c r="Y17" s="14">
        <f t="shared" si="17"/>
        <v>1937.5</v>
      </c>
      <c r="Z17" s="14">
        <f t="shared" si="17"/>
        <v>1937.5</v>
      </c>
      <c r="AA17" s="14">
        <f t="shared" si="17"/>
        <v>1937.5</v>
      </c>
      <c r="AB17" s="14">
        <f t="shared" si="17"/>
        <v>1937.5</v>
      </c>
      <c r="AC17" s="14">
        <f t="shared" si="17"/>
        <v>1937.5</v>
      </c>
      <c r="AD17" s="14">
        <f t="shared" si="17"/>
        <v>1937.5</v>
      </c>
      <c r="AE17" s="14">
        <f t="shared" si="17"/>
        <v>1937.5</v>
      </c>
      <c r="AF17" s="14">
        <f t="shared" si="17"/>
        <v>1937.5</v>
      </c>
      <c r="AG17" s="14">
        <f t="shared" si="17"/>
        <v>1937.5</v>
      </c>
      <c r="AH17" s="14">
        <f t="shared" si="17"/>
        <v>1937.5</v>
      </c>
      <c r="AI17" s="14">
        <f t="shared" si="17"/>
        <v>1937.5</v>
      </c>
      <c r="AJ17" s="14">
        <f t="shared" si="17"/>
        <v>1937.5</v>
      </c>
      <c r="AK17" s="14">
        <f t="shared" si="17"/>
        <v>1937.5</v>
      </c>
      <c r="AL17" s="14">
        <f t="shared" si="17"/>
        <v>1937.5</v>
      </c>
      <c r="AM17" s="14">
        <f t="shared" si="17"/>
        <v>1937.5</v>
      </c>
      <c r="AN17" s="14">
        <f t="shared" si="17"/>
        <v>1937.5</v>
      </c>
      <c r="AO17" s="14">
        <f t="shared" si="17"/>
        <v>1937.5</v>
      </c>
      <c r="AP17" s="14">
        <f t="shared" si="17"/>
        <v>1937.5</v>
      </c>
      <c r="AQ17" s="14">
        <f t="shared" si="17"/>
        <v>1937.5</v>
      </c>
      <c r="AR17" s="14">
        <f t="shared" si="17"/>
        <v>1937.5</v>
      </c>
      <c r="AS17" s="14">
        <f t="shared" si="17"/>
        <v>1937.5</v>
      </c>
      <c r="AT17" s="14">
        <f t="shared" si="17"/>
        <v>1937.5</v>
      </c>
    </row>
    <row r="18" spans="1:46" x14ac:dyDescent="0.15">
      <c r="A18" s="13"/>
      <c r="B18" s="13"/>
      <c r="C18" s="12" t="s">
        <v>66</v>
      </c>
      <c r="D18" s="12"/>
      <c r="E18" s="14">
        <f>SUMIF($C$3:$C$16,"Overhead",E$3:E$16)</f>
        <v>1</v>
      </c>
      <c r="F18" s="13"/>
      <c r="G18" s="14">
        <f>SUMIF($C$3:$C$16,"Overhead",G$3:G$16)</f>
        <v>30000</v>
      </c>
      <c r="H18" s="14">
        <f>SUMIF($C$3:$C$16,"Overhead",H$3:H$16)</f>
        <v>3750</v>
      </c>
      <c r="I18" s="14">
        <f>SUMIF($C$3:$C$16,"Overhead",I$3:I$16)</f>
        <v>1500</v>
      </c>
      <c r="J18" s="14">
        <f>SUMIF($C$3:$C$16,"Overhead",J$3:J$16)</f>
        <v>35250</v>
      </c>
      <c r="K18" s="14">
        <f t="shared" ref="K18:AT18" si="18">SUMIF($C$3:$C$16,"Overhead",K$3:K$16)</f>
        <v>2937.5</v>
      </c>
      <c r="L18" s="14">
        <f t="shared" si="18"/>
        <v>2937.5</v>
      </c>
      <c r="M18" s="14">
        <f t="shared" si="18"/>
        <v>2937.5</v>
      </c>
      <c r="N18" s="14">
        <f t="shared" si="18"/>
        <v>2937.5</v>
      </c>
      <c r="O18" s="14">
        <f t="shared" si="18"/>
        <v>2937.5</v>
      </c>
      <c r="P18" s="14">
        <f t="shared" si="18"/>
        <v>2937.5</v>
      </c>
      <c r="Q18" s="14">
        <f t="shared" si="18"/>
        <v>2937.5</v>
      </c>
      <c r="R18" s="14">
        <f t="shared" si="18"/>
        <v>2937.5</v>
      </c>
      <c r="S18" s="14">
        <f t="shared" si="18"/>
        <v>2937.5</v>
      </c>
      <c r="T18" s="14">
        <f t="shared" si="18"/>
        <v>2937.5</v>
      </c>
      <c r="U18" s="14">
        <f t="shared" si="18"/>
        <v>2937.5</v>
      </c>
      <c r="V18" s="14">
        <f t="shared" si="18"/>
        <v>2937.5</v>
      </c>
      <c r="W18" s="14">
        <f t="shared" si="18"/>
        <v>2937.5</v>
      </c>
      <c r="X18" s="14">
        <f t="shared" si="18"/>
        <v>2937.5</v>
      </c>
      <c r="Y18" s="14">
        <f t="shared" si="18"/>
        <v>2937.5</v>
      </c>
      <c r="Z18" s="14">
        <f t="shared" si="18"/>
        <v>2937.5</v>
      </c>
      <c r="AA18" s="14">
        <f t="shared" si="18"/>
        <v>2937.5</v>
      </c>
      <c r="AB18" s="14">
        <f t="shared" si="18"/>
        <v>2937.5</v>
      </c>
      <c r="AC18" s="14">
        <f t="shared" si="18"/>
        <v>2937.5</v>
      </c>
      <c r="AD18" s="14">
        <f t="shared" si="18"/>
        <v>2937.5</v>
      </c>
      <c r="AE18" s="14">
        <f t="shared" si="18"/>
        <v>2937.5</v>
      </c>
      <c r="AF18" s="14">
        <f t="shared" si="18"/>
        <v>2937.5</v>
      </c>
      <c r="AG18" s="14">
        <f t="shared" si="18"/>
        <v>2937.5</v>
      </c>
      <c r="AH18" s="14">
        <f t="shared" si="18"/>
        <v>2937.5</v>
      </c>
      <c r="AI18" s="14">
        <f t="shared" si="18"/>
        <v>2937.5</v>
      </c>
      <c r="AJ18" s="14">
        <f t="shared" si="18"/>
        <v>2937.5</v>
      </c>
      <c r="AK18" s="14">
        <f t="shared" si="18"/>
        <v>2937.5</v>
      </c>
      <c r="AL18" s="14">
        <f t="shared" si="18"/>
        <v>2937.5</v>
      </c>
      <c r="AM18" s="14">
        <f t="shared" si="18"/>
        <v>2937.5</v>
      </c>
      <c r="AN18" s="14">
        <f t="shared" si="18"/>
        <v>2937.5</v>
      </c>
      <c r="AO18" s="14">
        <f t="shared" si="18"/>
        <v>2937.5</v>
      </c>
      <c r="AP18" s="14">
        <f t="shared" si="18"/>
        <v>2937.5</v>
      </c>
      <c r="AQ18" s="14">
        <f t="shared" si="18"/>
        <v>2937.5</v>
      </c>
      <c r="AR18" s="14">
        <f t="shared" si="18"/>
        <v>2937.5</v>
      </c>
      <c r="AS18" s="14">
        <f t="shared" si="18"/>
        <v>2937.5</v>
      </c>
      <c r="AT18" s="14">
        <f t="shared" si="18"/>
        <v>2937.5</v>
      </c>
    </row>
    <row r="19" spans="1:46" x14ac:dyDescent="0.15">
      <c r="J19" s="15"/>
    </row>
    <row r="20" spans="1:46" x14ac:dyDescent="0.15">
      <c r="A20" s="13"/>
      <c r="B20" s="13"/>
      <c r="C20" s="12" t="s">
        <v>67</v>
      </c>
      <c r="D20" s="12"/>
      <c r="E20" s="13"/>
      <c r="F20" s="13"/>
      <c r="G20" s="14">
        <f>G17+G18</f>
        <v>50000</v>
      </c>
      <c r="H20" s="14">
        <f t="shared" ref="H20:AT20" si="19">H17+H18</f>
        <v>6000</v>
      </c>
      <c r="I20" s="14">
        <f t="shared" si="19"/>
        <v>2500</v>
      </c>
      <c r="J20" s="14">
        <f t="shared" si="19"/>
        <v>58500</v>
      </c>
      <c r="K20" s="14">
        <f t="shared" si="19"/>
        <v>4875</v>
      </c>
      <c r="L20" s="14">
        <f t="shared" si="19"/>
        <v>4875</v>
      </c>
      <c r="M20" s="14">
        <f t="shared" si="19"/>
        <v>4875</v>
      </c>
      <c r="N20" s="14">
        <f t="shared" si="19"/>
        <v>4875</v>
      </c>
      <c r="O20" s="14">
        <f t="shared" si="19"/>
        <v>4875</v>
      </c>
      <c r="P20" s="14">
        <f t="shared" si="19"/>
        <v>4875</v>
      </c>
      <c r="Q20" s="14">
        <f t="shared" si="19"/>
        <v>4875</v>
      </c>
      <c r="R20" s="14">
        <f t="shared" si="19"/>
        <v>4875</v>
      </c>
      <c r="S20" s="14">
        <f t="shared" si="19"/>
        <v>4875</v>
      </c>
      <c r="T20" s="14">
        <f t="shared" si="19"/>
        <v>4875</v>
      </c>
      <c r="U20" s="14">
        <f t="shared" si="19"/>
        <v>4875</v>
      </c>
      <c r="V20" s="14">
        <f t="shared" si="19"/>
        <v>4875</v>
      </c>
      <c r="W20" s="14">
        <f t="shared" si="19"/>
        <v>4875</v>
      </c>
      <c r="X20" s="14">
        <f t="shared" si="19"/>
        <v>4875</v>
      </c>
      <c r="Y20" s="14">
        <f t="shared" si="19"/>
        <v>4875</v>
      </c>
      <c r="Z20" s="14">
        <f t="shared" si="19"/>
        <v>4875</v>
      </c>
      <c r="AA20" s="14">
        <f t="shared" si="19"/>
        <v>4875</v>
      </c>
      <c r="AB20" s="14">
        <f t="shared" si="19"/>
        <v>4875</v>
      </c>
      <c r="AC20" s="14">
        <f t="shared" si="19"/>
        <v>4875</v>
      </c>
      <c r="AD20" s="14">
        <f t="shared" si="19"/>
        <v>4875</v>
      </c>
      <c r="AE20" s="14">
        <f t="shared" si="19"/>
        <v>4875</v>
      </c>
      <c r="AF20" s="14">
        <f t="shared" si="19"/>
        <v>4875</v>
      </c>
      <c r="AG20" s="14">
        <f t="shared" si="19"/>
        <v>4875</v>
      </c>
      <c r="AH20" s="14">
        <f t="shared" si="19"/>
        <v>4875</v>
      </c>
      <c r="AI20" s="14">
        <f t="shared" si="19"/>
        <v>4875</v>
      </c>
      <c r="AJ20" s="14">
        <f t="shared" si="19"/>
        <v>4875</v>
      </c>
      <c r="AK20" s="14">
        <f t="shared" si="19"/>
        <v>4875</v>
      </c>
      <c r="AL20" s="14">
        <f t="shared" si="19"/>
        <v>4875</v>
      </c>
      <c r="AM20" s="14">
        <f t="shared" si="19"/>
        <v>4875</v>
      </c>
      <c r="AN20" s="14">
        <f t="shared" si="19"/>
        <v>4875</v>
      </c>
      <c r="AO20" s="14">
        <f t="shared" si="19"/>
        <v>4875</v>
      </c>
      <c r="AP20" s="14">
        <f t="shared" si="19"/>
        <v>4875</v>
      </c>
      <c r="AQ20" s="14">
        <f t="shared" si="19"/>
        <v>4875</v>
      </c>
      <c r="AR20" s="14">
        <f t="shared" si="19"/>
        <v>4875</v>
      </c>
      <c r="AS20" s="14">
        <f t="shared" si="19"/>
        <v>4875</v>
      </c>
      <c r="AT20" s="14">
        <f t="shared" si="19"/>
        <v>4875</v>
      </c>
    </row>
    <row r="22" spans="1:46" ht="13" thickBot="1" x14ac:dyDescent="0.2">
      <c r="D22" s="57" t="s">
        <v>89</v>
      </c>
      <c r="E22" s="57"/>
      <c r="F22" s="57"/>
    </row>
    <row r="23" spans="1:46" x14ac:dyDescent="0.15">
      <c r="D23" s="49" t="s">
        <v>88</v>
      </c>
      <c r="E23" s="50" t="s">
        <v>87</v>
      </c>
      <c r="F23" s="50" t="s">
        <v>86</v>
      </c>
    </row>
    <row r="24" spans="1:46" x14ac:dyDescent="0.15">
      <c r="D24" s="28" t="s">
        <v>60</v>
      </c>
      <c r="E24" s="25">
        <v>0.05</v>
      </c>
      <c r="F24" s="26"/>
    </row>
    <row r="25" spans="1:46" x14ac:dyDescent="0.15">
      <c r="D25" s="28" t="s">
        <v>106</v>
      </c>
      <c r="E25" s="27">
        <v>5000</v>
      </c>
      <c r="F25" s="26"/>
    </row>
    <row r="26" spans="1:46" ht="13" thickBot="1" x14ac:dyDescent="0.2">
      <c r="D26" s="51" t="s">
        <v>61</v>
      </c>
      <c r="E26" s="55">
        <v>0.15</v>
      </c>
      <c r="F26" s="52"/>
      <c r="J26" s="15"/>
    </row>
  </sheetData>
  <mergeCells count="1">
    <mergeCell ref="D22:F22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Overall  P&amp;L</vt:lpstr>
      <vt:lpstr>Salary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Simpson</dc:creator>
  <cp:keywords/>
  <dc:description/>
  <cp:lastModifiedBy>Sam Simpson</cp:lastModifiedBy>
  <dcterms:created xsi:type="dcterms:W3CDTF">2019-02-14T10:00:46Z</dcterms:created>
  <dcterms:modified xsi:type="dcterms:W3CDTF">2026-05-06T21:08:55Z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6da7d9-7ef2-4651-9de8-d72a21ae4e5e_Enabled">
    <vt:lpwstr>true</vt:lpwstr>
  </property>
  <property fmtid="{D5CDD505-2E9C-101B-9397-08002B2CF9AE}" pid="3" name="MSIP_Label_6d6da7d9-7ef2-4651-9de8-d72a21ae4e5e_SetDate">
    <vt:lpwstr>2022-03-23T18:38:51Z</vt:lpwstr>
  </property>
  <property fmtid="{D5CDD505-2E9C-101B-9397-08002B2CF9AE}" pid="4" name="MSIP_Label_6d6da7d9-7ef2-4651-9de8-d72a21ae4e5e_Method">
    <vt:lpwstr>Privileged</vt:lpwstr>
  </property>
  <property fmtid="{D5CDD505-2E9C-101B-9397-08002B2CF9AE}" pid="5" name="MSIP_Label_6d6da7d9-7ef2-4651-9de8-d72a21ae4e5e_Name">
    <vt:lpwstr>Open</vt:lpwstr>
  </property>
  <property fmtid="{D5CDD505-2E9C-101B-9397-08002B2CF9AE}" pid="6" name="MSIP_Label_6d6da7d9-7ef2-4651-9de8-d72a21ae4e5e_SiteId">
    <vt:lpwstr>66ec9864-36dd-411a-a4d8-c2664a2a1e15</vt:lpwstr>
  </property>
  <property fmtid="{D5CDD505-2E9C-101B-9397-08002B2CF9AE}" pid="7" name="MSIP_Label_6d6da7d9-7ef2-4651-9de8-d72a21ae4e5e_ActionId">
    <vt:lpwstr>152261c0-4f85-4141-af9b-22137bc6238d</vt:lpwstr>
  </property>
  <property fmtid="{D5CDD505-2E9C-101B-9397-08002B2CF9AE}" pid="8" name="MSIP_Label_6d6da7d9-7ef2-4651-9de8-d72a21ae4e5e_ContentBits">
    <vt:lpwstr>0</vt:lpwstr>
  </property>
</Properties>
</file>